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2" sheetId="4" r:id="rId4"/>
    <sheet name="Spielplan1" sheetId="5"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'Spielplan'!$A$1:$K$128</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<sst xmlns="http://schemas.openxmlformats.org/spreadsheetml/2006/main" count="948" uniqueCount="145">
  <si>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</si>
  <si>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</si>
  <si>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</si>
  <si>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</si>
  <si>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</si>
  <si>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</si>
  <si>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</si>
  <si>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</si>
  <si>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</si>
  <si>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</si>
  <si>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</si>
  <si>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</si>
  <si>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</si>
  <si>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</si>
  <si>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</si>
  <si>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</si>
  <si>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</si>
  <si>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</si>
  <si>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</si>
  <si>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</si>
  <si>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</si>
  <si>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</si>
  <si>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</si>
  <si>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</si>
  <si>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</si>
  <si>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</si>
  <si>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</si>
  <si>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</si>
  <si>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</si>
  <si>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</si>
  <si>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</si>
  <si>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</si>
  <si>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</si>
  <si>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</si>
  <si>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</si>
  <si>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</si>
  <si>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</si>
  <si>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</si>
  <si>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</si>
  <si>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</si>
  <si>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</si>
  <si>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</si>
  <si>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</si>
  <si>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</si>
  <si>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</si>
  <si>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</si>
  <si>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</si>
  <si>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</si>
  <si>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</si>
  <si>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</si>
  <si>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</si>
  <si>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</si>
  <si>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</si>
  <si>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</si>
  <si>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</si>
  <si>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</si>
  <si>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</si>
  <si>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</si>
  <si>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</si>
  <si>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</si>
  <si>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</si>
  <si>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</si>
  <si>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</si>
  <si>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</si>
  <si>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</si>
  <si>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</si>
  <si>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</si>
  <si>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</si>
  <si>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</si>
  <si>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</si>
  <si>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</si>
  <si>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</si>
  <si>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</si>
  <si>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</si>
  <si>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</si>
  <si>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</si>
  <si>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</si>
  <si>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</si>
  <si>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</si>
  <si>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</si>
  <si>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</si>
  <si>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</si>
  <si>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</si>
  <si>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</si>
  <si>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</si>
  <si>
    <t>M16</t>
  </si>
  <si>
    <t>Achtelfinale</t>
  </si>
  <si>
    <t>Vierter Gruppe B</t>
  </si>
  <si>
    <t>Vierter Gruppe A</t>
  </si>
  <si>
    <t>Vierter Gruppe D</t>
  </si>
  <si>
    <t>Vierter Gruppe C</t>
  </si>
  <si>
    <t>Dritter Gruppe B</t>
  </si>
  <si>
    <t>Dritter Gruppe A</t>
  </si>
  <si>
    <t>Gruppe E</t>
  </si>
  <si>
    <t>Gruppe F</t>
  </si>
  <si>
    <t>Gruppe G</t>
  </si>
  <si>
    <t>Gruppe H</t>
  </si>
  <si>
    <t>M17</t>
  </si>
  <si>
    <t>M18</t>
  </si>
  <si>
    <t>M19</t>
  </si>
  <si>
    <t>M20</t>
  </si>
  <si>
    <t>M21</t>
  </si>
  <si>
    <t>M22</t>
  </si>
  <si>
    <t>M23</t>
  </si>
  <si>
    <t>M24</t>
  </si>
  <si>
    <t>M25</t>
  </si>
  <si>
    <t>M26</t>
  </si>
  <si>
    <t>M27</t>
  </si>
  <si>
    <t>M28</t>
  </si>
  <si>
    <t>M29</t>
  </si>
  <si>
    <t>M30</t>
  </si>
  <si>
    <t>M31</t>
  </si>
  <si>
    <t>M32</t>
  </si>
  <si>
    <t>Gr.E</t>
  </si>
  <si>
    <t>Gr.F</t>
  </si>
  <si>
    <t>Gr.G</t>
  </si>
  <si>
    <t>Gr.H</t>
  </si>
  <si>
    <t>Gr. E</t>
  </si>
  <si>
    <t>Feld 1</t>
  </si>
  <si>
    <t>Feld 2</t>
  </si>
  <si>
    <t>Erster Gruppe E</t>
  </si>
  <si>
    <t>Erster Gruppe F</t>
  </si>
  <si>
    <t>Erster Gruppe G</t>
  </si>
  <si>
    <t>Erster Gruppe H</t>
  </si>
  <si>
    <t>Zweiter Gruppe F</t>
  </si>
  <si>
    <t>Zweiter Gruppe E</t>
  </si>
  <si>
    <t>Zweiter Gruppe H</t>
  </si>
  <si>
    <t>Zweiter Gruppe G</t>
  </si>
  <si>
    <t>Sieger Achtelfinale Spiel 49</t>
  </si>
  <si>
    <t>Sieger Achtelfinale Spiel 51</t>
  </si>
  <si>
    <t>Sieger Achtelfinale Spiel 50</t>
  </si>
  <si>
    <t>Sieger Achtelfinale Spiel 53</t>
  </si>
  <si>
    <t>Sieger Achtelfinale Spiel 52</t>
  </si>
  <si>
    <t>Sieger Achtelfinale Spiel 54</t>
  </si>
  <si>
    <t>Sieger Achtelfinale Spiel 55</t>
  </si>
  <si>
    <t>Sieger Achtelfinale Spiel 56</t>
  </si>
  <si>
    <t>Sieger Viertelfinale Spiel 57</t>
  </si>
  <si>
    <t>Sieger Viertelfinale Spiel 59</t>
  </si>
  <si>
    <t>Sieger Viertelfinale Spiel 58</t>
  </si>
  <si>
    <t>Sieger Viertelfinale Spiel 60</t>
  </si>
  <si>
    <t>Verlierer Halbfinale Spiel  61</t>
  </si>
  <si>
    <t>Sieger Halbfinale Spiel 61</t>
  </si>
  <si>
    <t>Verlierer Halbfinale Spiel 62</t>
  </si>
  <si>
    <t>Sieger Halbfinale Spiel 62</t>
  </si>
  <si>
    <t>(0:0) n. 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</si>
</sst>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0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1"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2"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3"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4" borderId="11" xfId="0" applyFont="1" applyFill="1" applyBorder="1" applyAlignment="1" applyProtection="1">
      <alignment horizontal="right"/>
      <protection/>
    </xf>
    <xf numFmtId="0" fontId="46" fillId="44"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14"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Continuous" vertical="center" wrapText="1"/>
      <protection/>
    </xf>
    <xf numFmtId="173" fontId="24" fillId="45" borderId="16" xfId="0" applyNumberFormat="1" applyFont="1" applyFill="1" applyBorder="1" applyAlignment="1" applyProtection="1">
      <alignment horizontal="center"/>
      <protection/>
    </xf>
    <xf numFmtId="0" fontId="31" fillId="45" borderId="0" xfId="0" applyFont="1" applyFill="1" applyBorder="1" applyAlignment="1" applyProtection="1">
      <alignment horizontal="center" vertical="center"/>
      <protection/>
    </xf>
    <xf numFmtId="0" fontId="9"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xf>
    <xf numFmtId="0" fontId="0" fillId="45" borderId="0" xfId="0" applyFont="1" applyFill="1" applyBorder="1" applyAlignment="1" applyProtection="1">
      <alignment horizontal="center"/>
      <protection/>
    </xf>
    <xf numFmtId="0" fontId="0"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locked="0"/>
    </xf>
    <xf numFmtId="0" fontId="0" fillId="45" borderId="17" xfId="0" applyFont="1" applyFill="1" applyBorder="1" applyAlignment="1" applyProtection="1">
      <alignment horizontal="left"/>
      <protection locked="0"/>
    </xf>
    <xf numFmtId="173" fontId="24" fillId="45" borderId="18" xfId="0" applyNumberFormat="1" applyFont="1" applyFill="1" applyBorder="1" applyAlignment="1" applyProtection="1">
      <alignment horizontal="center"/>
      <protection/>
    </xf>
    <xf numFmtId="0" fontId="31" fillId="45" borderId="19" xfId="0" applyFont="1" applyFill="1" applyBorder="1" applyAlignment="1" applyProtection="1">
      <alignment horizontal="center" vertical="center"/>
      <protection/>
    </xf>
    <xf numFmtId="0" fontId="9"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xf>
    <xf numFmtId="0" fontId="0" fillId="45" borderId="19" xfId="0" applyFont="1" applyFill="1" applyBorder="1" applyAlignment="1" applyProtection="1">
      <alignment horizontal="center"/>
      <protection/>
    </xf>
    <xf numFmtId="0" fontId="0"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locked="0"/>
    </xf>
    <xf numFmtId="0" fontId="0" fillId="45" borderId="20" xfId="0" applyFont="1" applyFill="1" applyBorder="1" applyAlignment="1" applyProtection="1">
      <alignment horizontal="left"/>
      <protection locked="0"/>
    </xf>
    <xf numFmtId="173" fontId="24" fillId="46" borderId="21" xfId="0" applyNumberFormat="1" applyFont="1" applyFill="1" applyBorder="1" applyAlignment="1" applyProtection="1">
      <alignment horizontal="center"/>
      <protection/>
    </xf>
    <xf numFmtId="0" fontId="31" fillId="46" borderId="22" xfId="0" applyFont="1" applyFill="1" applyBorder="1" applyAlignment="1" applyProtection="1">
      <alignment horizontal="center" vertical="center"/>
      <protection/>
    </xf>
    <xf numFmtId="0" fontId="9" fillId="46" borderId="22" xfId="0" applyFont="1" applyFill="1" applyBorder="1" applyAlignment="1" applyProtection="1">
      <alignment horizontal="left"/>
      <protection/>
    </xf>
    <xf numFmtId="0" fontId="0" fillId="46" borderId="22" xfId="0" applyFont="1" applyFill="1" applyBorder="1" applyAlignment="1" applyProtection="1">
      <alignment horizontal="right"/>
      <protection/>
    </xf>
    <xf numFmtId="0" fontId="0" fillId="46" borderId="22" xfId="0" applyFont="1" applyFill="1" applyBorder="1" applyAlignment="1" applyProtection="1">
      <alignment horizontal="center"/>
      <protection/>
    </xf>
    <xf numFmtId="0" fontId="0" fillId="46" borderId="22" xfId="0" applyFont="1" applyFill="1" applyBorder="1" applyAlignment="1" applyProtection="1">
      <alignment horizontal="left"/>
      <protection/>
    </xf>
    <xf numFmtId="0" fontId="0" fillId="46" borderId="22" xfId="0" applyFont="1" applyFill="1" applyBorder="1" applyAlignment="1" applyProtection="1">
      <alignment horizontal="right"/>
      <protection locked="0"/>
    </xf>
    <xf numFmtId="0" fontId="0" fillId="46" borderId="23" xfId="0" applyFont="1" applyFill="1" applyBorder="1" applyAlignment="1" applyProtection="1">
      <alignment horizontal="left"/>
      <protection locked="0"/>
    </xf>
    <xf numFmtId="173" fontId="24" fillId="46" borderId="16" xfId="0" applyNumberFormat="1" applyFont="1" applyFill="1" applyBorder="1" applyAlignment="1" applyProtection="1">
      <alignment horizontal="center"/>
      <protection/>
    </xf>
    <xf numFmtId="0" fontId="31" fillId="46" borderId="0" xfId="0" applyFont="1" applyFill="1" applyBorder="1" applyAlignment="1" applyProtection="1">
      <alignment horizontal="center" vertical="center"/>
      <protection/>
    </xf>
    <xf numFmtId="0" fontId="9"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xf>
    <xf numFmtId="0" fontId="0" fillId="46" borderId="0" xfId="0" applyFont="1" applyFill="1" applyBorder="1" applyAlignment="1" applyProtection="1">
      <alignment horizontal="center"/>
      <protection/>
    </xf>
    <xf numFmtId="0" fontId="0"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locked="0"/>
    </xf>
    <xf numFmtId="0" fontId="0" fillId="46" borderId="17" xfId="0" applyFont="1" applyFill="1" applyBorder="1" applyAlignment="1" applyProtection="1">
      <alignment horizontal="left"/>
      <protection locked="0"/>
    </xf>
    <xf numFmtId="0" fontId="13" fillId="47" borderId="24" xfId="0" applyFont="1" applyFill="1" applyBorder="1" applyAlignment="1">
      <alignment horizontal="center" vertical="center"/>
    </xf>
    <xf numFmtId="0" fontId="13" fillId="47" borderId="0" xfId="0" applyFont="1" applyFill="1" applyBorder="1" applyAlignment="1">
      <alignment horizontal="center" vertical="center"/>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0" fillId="46" borderId="22" xfId="0" applyFont="1" applyFill="1" applyBorder="1" applyAlignment="1" applyProtection="1">
      <alignment horizontal="center"/>
      <protection/>
    </xf>
    <xf numFmtId="0" fontId="8" fillId="33" borderId="15" xfId="0" applyFont="1" applyFill="1" applyBorder="1" applyAlignment="1" applyProtection="1">
      <alignment horizontal="center" vertical="center" wrapText="1"/>
      <protection/>
    </xf>
    <xf numFmtId="0" fontId="0" fillId="45" borderId="0" xfId="0" applyFont="1" applyFill="1" applyBorder="1" applyAlignment="1" applyProtection="1">
      <alignment horizontal="center"/>
      <protection/>
    </xf>
    <xf numFmtId="0" fontId="0" fillId="46" borderId="0" xfId="0" applyFont="1" applyFill="1" applyBorder="1" applyAlignment="1" applyProtection="1">
      <alignment horizontal="center"/>
      <protection/>
    </xf>
    <xf numFmtId="0" fontId="31" fillId="33" borderId="0" xfId="0" applyFont="1" applyFill="1" applyAlignment="1" applyProtection="1">
      <alignment horizontal="center"/>
      <protection locked="0"/>
    </xf>
    <xf numFmtId="0" fontId="1" fillId="33" borderId="15"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45" borderId="19"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19" fillId="33" borderId="26" xfId="0" applyFont="1" applyFill="1" applyBorder="1" applyAlignment="1" applyProtection="1">
      <alignment horizontal="center"/>
      <protection/>
    </xf>
    <xf numFmtId="0" fontId="22" fillId="33" borderId="15" xfId="0" applyFont="1" applyFill="1" applyBorder="1" applyAlignment="1" applyProtection="1">
      <alignment horizontal="center" vertical="center"/>
      <protection/>
    </xf>
    <xf numFmtId="0" fontId="22" fillId="33" borderId="26"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6"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266825" y="266700"/>
          <a:ext cx="806767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8001000" y="4200525"/>
          <a:ext cx="1085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196" t="s">
        <v>50</v>
      </c>
      <c r="C1" s="196"/>
      <c r="D1" s="196"/>
      <c r="E1" s="196"/>
      <c r="F1" s="196"/>
      <c r="G1" s="196"/>
      <c r="H1" s="196"/>
      <c r="I1" s="82"/>
      <c r="J1" s="82"/>
      <c r="K1" s="82"/>
      <c r="L1" s="82"/>
      <c r="M1" s="82"/>
      <c r="N1" s="82"/>
      <c r="O1" s="82"/>
      <c r="P1" s="83"/>
      <c r="Q1" s="83"/>
      <c r="R1" s="83"/>
    </row>
    <row r="2" spans="1:18" ht="30" customHeight="1">
      <c r="A2" s="84" t="s">
        <v>51</v>
      </c>
      <c r="B2" s="85" t="s">
        <v>0</v>
      </c>
      <c r="C2" s="86" t="s">
        <v>42</v>
      </c>
      <c r="D2" s="85" t="s">
        <v>1</v>
      </c>
      <c r="E2" s="197" t="s">
        <v>2</v>
      </c>
      <c r="F2" s="197"/>
      <c r="G2" s="197"/>
      <c r="H2" s="85" t="s">
        <v>43</v>
      </c>
      <c r="I2" s="87"/>
      <c r="J2" s="88"/>
      <c r="K2" s="88"/>
      <c r="L2" s="89"/>
      <c r="M2" s="88"/>
      <c r="N2" s="88"/>
      <c r="O2" s="88"/>
      <c r="P2" s="83"/>
      <c r="Q2" s="83"/>
      <c r="R2" s="83"/>
    </row>
    <row r="3" spans="1:18" ht="18" customHeight="1">
      <c r="A3" s="90">
        <f>IF(Rechnen!$V$3=0,"",1)</f>
        <v>1</v>
      </c>
      <c r="B3" s="91" t="str">
        <f>Rechnen!K3</f>
        <v>M01</v>
      </c>
      <c r="C3" s="91">
        <f>IF(Rechnen!$V$3=0,"",Rechnen!L3)</f>
        <v>3</v>
      </c>
      <c r="D3" s="91">
        <f>IF(Rechnen!$V$3=0,"",Rechnen!M3)</f>
        <v>7</v>
      </c>
      <c r="E3" s="91">
        <f>IF(Rechnen!$V$3=0,"",Rechnen!N3)</f>
        <v>2</v>
      </c>
      <c r="F3" s="92" t="s">
        <v>15</v>
      </c>
      <c r="G3" s="91">
        <f>IF(Rechnen!$V$3=0,"",Rechnen!P3)</f>
        <v>0</v>
      </c>
      <c r="H3" s="93">
        <f>IF(AND(E3="",G3=""),"",(E3-G3))</f>
        <v>2</v>
      </c>
      <c r="I3" s="94"/>
      <c r="J3" s="88"/>
      <c r="K3" s="88"/>
      <c r="L3" s="89"/>
      <c r="M3" s="88"/>
      <c r="N3" s="88"/>
      <c r="O3" s="88"/>
      <c r="P3" s="83"/>
      <c r="Q3" s="83"/>
      <c r="R3" s="83"/>
    </row>
    <row r="4" spans="1:18" ht="18" customHeight="1">
      <c r="A4" s="90">
        <f>IF(Rechnen!$V$3=0,"",2)</f>
        <v>2</v>
      </c>
      <c r="B4" s="91" t="str">
        <f>Rechnen!K4</f>
        <v>M02</v>
      </c>
      <c r="C4" s="91">
        <f>IF(Rechnen!$V$3=0,"",Rechnen!L4)</f>
        <v>3</v>
      </c>
      <c r="D4" s="91">
        <f>IF(Rechnen!$V$3=0,"",Rechnen!M4)</f>
        <v>6</v>
      </c>
      <c r="E4" s="91">
        <f>IF(Rechnen!$V$3=0,"",Rechnen!N4)</f>
        <v>2</v>
      </c>
      <c r="F4" s="92" t="s">
        <v>15</v>
      </c>
      <c r="G4" s="91">
        <f>IF(Rechnen!$V$3=0,"",Rechnen!P4)</f>
        <v>1</v>
      </c>
      <c r="H4" s="93">
        <f>IF(AND(E4="",G4=""),"",(E4-G4))</f>
        <v>1</v>
      </c>
      <c r="I4" s="94"/>
      <c r="J4" s="88"/>
      <c r="K4" s="88"/>
      <c r="L4" s="89"/>
      <c r="M4" s="88"/>
      <c r="N4" s="88"/>
      <c r="O4" s="88"/>
      <c r="P4" s="83"/>
      <c r="Q4" s="83"/>
      <c r="R4" s="83"/>
    </row>
    <row r="5" spans="1:18" ht="18" customHeight="1">
      <c r="A5" s="90">
        <f>IF(Rechnen!$V$3=0,"",3)</f>
        <v>3</v>
      </c>
      <c r="B5" s="91" t="str">
        <f>Rechnen!K6</f>
        <v>M04</v>
      </c>
      <c r="C5" s="91">
        <f>IF(Rechnen!$V$3=0,"",Rechnen!L6)</f>
        <v>3</v>
      </c>
      <c r="D5" s="91">
        <f>IF(Rechnen!$V$3=0,"",Rechnen!M6)</f>
        <v>2</v>
      </c>
      <c r="E5" s="91">
        <f>IF(Rechnen!$V$3=0,"",Rechnen!N6)</f>
        <v>0</v>
      </c>
      <c r="F5" s="92" t="s">
        <v>15</v>
      </c>
      <c r="G5" s="91">
        <f>IF(Rechnen!$V$3=0,"",Rechnen!P6)</f>
        <v>1</v>
      </c>
      <c r="H5" s="93">
        <f>IF(AND(E5="",G5=""),"",(E5-G5))</f>
        <v>-1</v>
      </c>
      <c r="I5" s="94"/>
      <c r="J5" s="88"/>
      <c r="K5" s="88"/>
      <c r="L5" s="89"/>
      <c r="M5" s="88"/>
      <c r="N5" s="88"/>
      <c r="O5" s="88"/>
      <c r="P5" s="83"/>
      <c r="Q5" s="83"/>
      <c r="R5" s="83"/>
    </row>
    <row r="6" spans="1:18" ht="18" customHeight="1">
      <c r="A6" s="90">
        <f>IF(Rechnen!$V$3=0,"",4)</f>
        <v>4</v>
      </c>
      <c r="B6" s="91" t="str">
        <f>Rechnen!K5</f>
        <v>M03</v>
      </c>
      <c r="C6" s="91">
        <f>IF(Rechnen!$V$3=0,"",Rechnen!L5)</f>
        <v>3</v>
      </c>
      <c r="D6" s="91">
        <f>IF(Rechnen!$V$3=0,"",Rechnen!M5)</f>
        <v>1</v>
      </c>
      <c r="E6" s="91">
        <f>IF(Rechnen!$V$3=0,"",Rechnen!N5)</f>
        <v>0</v>
      </c>
      <c r="F6" s="92" t="s">
        <v>15</v>
      </c>
      <c r="G6" s="91">
        <f>IF(Rechnen!$V$3=0,"",Rechnen!P5)</f>
        <v>2</v>
      </c>
      <c r="H6" s="93">
        <f>IF(AND(E6="",G6=""),"",(E6-G6))</f>
        <v>-2</v>
      </c>
      <c r="I6" s="94"/>
      <c r="J6" s="88"/>
      <c r="K6" s="88"/>
      <c r="L6" s="89"/>
      <c r="M6" s="88"/>
      <c r="N6" s="88"/>
      <c r="O6" s="88"/>
      <c r="P6" s="83"/>
      <c r="Q6" s="83"/>
      <c r="R6" s="83"/>
    </row>
    <row r="7" spans="1:18" ht="15" customHeight="1">
      <c r="A7" s="198"/>
      <c r="B7" s="200" t="s">
        <v>6</v>
      </c>
      <c r="C7" s="202" t="s">
        <v>42</v>
      </c>
      <c r="D7" s="200" t="s">
        <v>1</v>
      </c>
      <c r="E7" s="200" t="s">
        <v>2</v>
      </c>
      <c r="F7" s="200"/>
      <c r="G7" s="200"/>
      <c r="H7" s="200" t="s">
        <v>43</v>
      </c>
      <c r="I7" s="95"/>
      <c r="J7" s="96"/>
      <c r="K7" s="96"/>
      <c r="L7" s="97"/>
      <c r="M7" s="98"/>
      <c r="N7" s="99"/>
      <c r="O7" s="99"/>
      <c r="P7" s="83"/>
      <c r="Q7" s="83"/>
      <c r="R7" s="83"/>
    </row>
    <row r="8" spans="1:18" ht="15" customHeight="1">
      <c r="A8" s="199"/>
      <c r="B8" s="201"/>
      <c r="C8" s="203"/>
      <c r="D8" s="201"/>
      <c r="E8" s="201"/>
      <c r="F8" s="201"/>
      <c r="G8" s="201"/>
      <c r="H8" s="201"/>
      <c r="I8" s="95"/>
      <c r="J8" s="96"/>
      <c r="K8" s="96"/>
      <c r="L8" s="97"/>
      <c r="M8" s="98"/>
      <c r="N8" s="99"/>
      <c r="O8" s="99"/>
      <c r="P8" s="83"/>
      <c r="Q8" s="83"/>
      <c r="R8" s="83"/>
    </row>
    <row r="9" spans="1:18" ht="18" customHeight="1">
      <c r="A9" s="90">
        <f>IF(Rechnen!$W$3=0,"",1)</f>
        <v>1</v>
      </c>
      <c r="B9" s="91" t="str">
        <f>Rechnen!K10</f>
        <v>M05</v>
      </c>
      <c r="C9" s="91">
        <f>IF(Rechnen!$W$3=0,"",Rechnen!L10)</f>
        <v>3</v>
      </c>
      <c r="D9" s="91">
        <f>IF(Rechnen!$W$3=0,"",Rechnen!M10)</f>
        <v>6</v>
      </c>
      <c r="E9" s="91">
        <f>IF(Rechnen!$W$3=0,"",Rechnen!N10)</f>
        <v>2</v>
      </c>
      <c r="F9" s="92" t="s">
        <v>15</v>
      </c>
      <c r="G9" s="91">
        <f>IF(Rechnen!$W$3=0,"",Rechnen!P10)</f>
        <v>1</v>
      </c>
      <c r="H9" s="93">
        <f>IF(AND(E9="",G9=""),"",(E9-G9))</f>
        <v>1</v>
      </c>
      <c r="I9" s="100"/>
      <c r="J9" s="98"/>
      <c r="K9" s="100"/>
      <c r="L9" s="97"/>
      <c r="M9" s="98"/>
      <c r="N9" s="99"/>
      <c r="O9" s="99"/>
      <c r="P9" s="83"/>
      <c r="Q9" s="83"/>
      <c r="R9" s="83"/>
    </row>
    <row r="10" spans="1:18" ht="18" customHeight="1">
      <c r="A10" s="90">
        <f>IF(Rechnen!$W$3=0,"",2)</f>
        <v>2</v>
      </c>
      <c r="B10" s="91" t="str">
        <f>Rechnen!K11</f>
        <v>M06</v>
      </c>
      <c r="C10" s="91">
        <f>IF(Rechnen!$W$3=0,"",Rechnen!L11)</f>
        <v>3</v>
      </c>
      <c r="D10" s="91">
        <f>IF(Rechnen!$W$3=0,"",Rechnen!M11)</f>
        <v>6</v>
      </c>
      <c r="E10" s="91">
        <f>IF(Rechnen!$W$3=0,"",Rechnen!N11)</f>
        <v>2</v>
      </c>
      <c r="F10" s="92" t="s">
        <v>15</v>
      </c>
      <c r="G10" s="91">
        <f>IF(Rechnen!$W$3=0,"",Rechnen!P11)</f>
        <v>1</v>
      </c>
      <c r="H10" s="93">
        <f>IF(AND(E10="",G10=""),"",(E10-G10))</f>
        <v>1</v>
      </c>
      <c r="I10" s="101"/>
      <c r="J10" s="102"/>
      <c r="K10" s="102"/>
      <c r="L10" s="102"/>
      <c r="M10" s="102"/>
      <c r="N10" s="102"/>
      <c r="O10" s="102"/>
      <c r="P10" s="83"/>
      <c r="Q10" s="83"/>
      <c r="R10" s="83"/>
    </row>
    <row r="11" spans="1:18" ht="18" customHeight="1">
      <c r="A11" s="90">
        <f>IF(Rechnen!$W$3=0,"",3)</f>
        <v>3</v>
      </c>
      <c r="B11" s="91" t="str">
        <f>Rechnen!K12</f>
        <v>M07</v>
      </c>
      <c r="C11" s="91">
        <f>IF(Rechnen!$W$3=0,"",Rechnen!L12)</f>
        <v>3</v>
      </c>
      <c r="D11" s="91">
        <f>IF(Rechnen!$W$3=0,"",Rechnen!M12)</f>
        <v>3</v>
      </c>
      <c r="E11" s="91">
        <f>IF(Rechnen!$W$3=0,"",Rechnen!N12)</f>
        <v>1</v>
      </c>
      <c r="F11" s="92" t="s">
        <v>15</v>
      </c>
      <c r="G11" s="91">
        <f>IF(Rechnen!$W$3=0,"",Rechnen!P12)</f>
        <v>2</v>
      </c>
      <c r="H11" s="93">
        <f>IF(AND(E11="",G11=""),"",(E11-G11))</f>
        <v>-1</v>
      </c>
      <c r="I11" s="95"/>
      <c r="J11" s="88"/>
      <c r="K11" s="88"/>
      <c r="L11" s="89"/>
      <c r="M11" s="88"/>
      <c r="N11" s="88"/>
      <c r="O11" s="88"/>
      <c r="P11" s="83"/>
      <c r="Q11" s="83"/>
      <c r="R11" s="83"/>
    </row>
    <row r="12" spans="1:18" ht="18" customHeight="1">
      <c r="A12" s="90">
        <f>IF(Rechnen!$W$3=0,"",4)</f>
        <v>4</v>
      </c>
      <c r="B12" s="91" t="str">
        <f>Rechnen!K13</f>
        <v>M08</v>
      </c>
      <c r="C12" s="91">
        <f>IF(Rechnen!$W$3=0,"",Rechnen!L13)</f>
        <v>3</v>
      </c>
      <c r="D12" s="91">
        <f>IF(Rechnen!$W$3=0,"",Rechnen!M13)</f>
        <v>3</v>
      </c>
      <c r="E12" s="91">
        <f>IF(Rechnen!$W$3=0,"",Rechnen!N13)</f>
        <v>1</v>
      </c>
      <c r="F12" s="92" t="s">
        <v>15</v>
      </c>
      <c r="G12" s="91">
        <f>IF(Rechnen!$W$3=0,"",Rechnen!P13)</f>
        <v>2</v>
      </c>
      <c r="H12" s="93">
        <f>IF(AND(E12="",G12=""),"",(E12-G12))</f>
        <v>-1</v>
      </c>
      <c r="I12" s="89"/>
      <c r="J12" s="88"/>
      <c r="K12" s="88"/>
      <c r="L12" s="89"/>
      <c r="M12" s="88"/>
      <c r="N12" s="88"/>
      <c r="O12" s="88"/>
      <c r="P12" s="83"/>
      <c r="Q12" s="83"/>
      <c r="R12" s="83"/>
    </row>
    <row r="13" spans="1:18" ht="18" customHeight="1">
      <c r="A13" s="198"/>
      <c r="B13" s="200" t="s">
        <v>53</v>
      </c>
      <c r="C13" s="202" t="s">
        <v>42</v>
      </c>
      <c r="D13" s="200" t="s">
        <v>1</v>
      </c>
      <c r="E13" s="200" t="s">
        <v>2</v>
      </c>
      <c r="F13" s="200"/>
      <c r="G13" s="200"/>
      <c r="H13" s="200" t="s">
        <v>43</v>
      </c>
      <c r="I13" s="89"/>
      <c r="J13" s="88"/>
      <c r="K13" s="88"/>
      <c r="L13" s="89"/>
      <c r="M13" s="88"/>
      <c r="N13" s="88"/>
      <c r="O13" s="88"/>
      <c r="P13" s="83"/>
      <c r="Q13" s="83"/>
      <c r="R13" s="83"/>
    </row>
    <row r="14" spans="1:18" ht="15" customHeight="1">
      <c r="A14" s="199"/>
      <c r="B14" s="201"/>
      <c r="C14" s="203"/>
      <c r="D14" s="201"/>
      <c r="E14" s="201"/>
      <c r="F14" s="201"/>
      <c r="G14" s="201"/>
      <c r="H14" s="201"/>
      <c r="I14" s="89"/>
      <c r="J14" s="88"/>
      <c r="K14" s="88"/>
      <c r="L14" s="89"/>
      <c r="M14" s="88"/>
      <c r="N14" s="88"/>
      <c r="O14" s="88"/>
      <c r="P14" s="83"/>
      <c r="Q14" s="83"/>
      <c r="R14" s="83"/>
    </row>
    <row r="15" spans="1:18" ht="15">
      <c r="A15" s="90">
        <f>IF(Rechnen!$X$3=0,"",1)</f>
        <v>1</v>
      </c>
      <c r="B15" s="91" t="str">
        <f>Rechnen!K17</f>
        <v>M09</v>
      </c>
      <c r="C15" s="91">
        <f>IF(Rechnen!$X$3=0,"",Rechnen!L17)</f>
        <v>3</v>
      </c>
      <c r="D15" s="91">
        <f>IF(Rechnen!$X$3=0,"",Rechnen!M17)</f>
        <v>6</v>
      </c>
      <c r="E15" s="91">
        <f>IF(Rechnen!$X$3=0,"",Rechnen!N17)</f>
        <v>2</v>
      </c>
      <c r="F15" s="92" t="s">
        <v>15</v>
      </c>
      <c r="G15" s="91">
        <f>IF(Rechnen!$X$3=0,"",Rechnen!P17)</f>
        <v>1</v>
      </c>
      <c r="H15" s="93">
        <f>IF(AND(E15="",G15=""),"",(E15-G15))</f>
        <v>1</v>
      </c>
      <c r="I15" s="89"/>
      <c r="J15" s="88"/>
      <c r="K15" s="88"/>
      <c r="L15" s="89"/>
      <c r="M15" s="88"/>
      <c r="N15" s="88"/>
      <c r="O15" s="88"/>
      <c r="P15" s="83"/>
      <c r="Q15" s="83"/>
      <c r="R15" s="83"/>
    </row>
    <row r="16" spans="1:18" ht="15">
      <c r="A16" s="90">
        <f>IF(Rechnen!$X$3=0,"",2)</f>
        <v>2</v>
      </c>
      <c r="B16" s="91" t="str">
        <f>Rechnen!K18</f>
        <v>M10</v>
      </c>
      <c r="C16" s="91">
        <f>IF(Rechnen!$X$3=0,"",Rechnen!L18)</f>
        <v>3</v>
      </c>
      <c r="D16" s="91">
        <f>IF(Rechnen!$X$3=0,"",Rechnen!M18)</f>
        <v>6</v>
      </c>
      <c r="E16" s="91">
        <f>IF(Rechnen!$X$3=0,"",Rechnen!N18)</f>
        <v>2</v>
      </c>
      <c r="F16" s="92" t="s">
        <v>15</v>
      </c>
      <c r="G16" s="91">
        <f>IF(Rechnen!$X$3=0,"",Rechnen!P18)</f>
        <v>1</v>
      </c>
      <c r="H16" s="93">
        <f>IF(AND(E16="",G16=""),"",(E16-G16))</f>
        <v>1</v>
      </c>
      <c r="I16" s="89"/>
      <c r="J16" s="88"/>
      <c r="K16" s="88"/>
      <c r="L16" s="89"/>
      <c r="M16" s="88"/>
      <c r="N16" s="88"/>
      <c r="O16" s="88"/>
      <c r="P16" s="83"/>
      <c r="Q16" s="83"/>
      <c r="R16" s="83"/>
    </row>
    <row r="17" spans="1:18" ht="15">
      <c r="A17" s="90">
        <f>IF(Rechnen!$X$3=0,"",3)</f>
        <v>3</v>
      </c>
      <c r="B17" s="91" t="str">
        <f>Rechnen!K19</f>
        <v>M11</v>
      </c>
      <c r="C17" s="91">
        <f>IF(Rechnen!$X$3=0,"",Rechnen!L19)</f>
        <v>3</v>
      </c>
      <c r="D17" s="91">
        <f>IF(Rechnen!$X$3=0,"",Rechnen!M19)</f>
        <v>3</v>
      </c>
      <c r="E17" s="91">
        <f>IF(Rechnen!$X$3=0,"",Rechnen!N19)</f>
        <v>1</v>
      </c>
      <c r="F17" s="92" t="s">
        <v>15</v>
      </c>
      <c r="G17" s="91">
        <f>IF(Rechnen!$X$3=0,"",Rechnen!P19)</f>
        <v>2</v>
      </c>
      <c r="H17" s="93">
        <f>IF(AND(E17="",G17=""),"",(E17-G17))</f>
        <v>-1</v>
      </c>
      <c r="I17" s="89"/>
      <c r="J17" s="88"/>
      <c r="K17" s="88"/>
      <c r="L17" s="89"/>
      <c r="M17" s="88"/>
      <c r="N17" s="88"/>
      <c r="O17" s="88"/>
      <c r="P17" s="83"/>
      <c r="Q17" s="83"/>
      <c r="R17" s="83"/>
    </row>
    <row r="18" spans="1:18" ht="15">
      <c r="A18" s="90">
        <f>IF(Rechnen!$X$3=0,"",4)</f>
        <v>4</v>
      </c>
      <c r="B18" s="91" t="str">
        <f>Rechnen!K20</f>
        <v>M12</v>
      </c>
      <c r="C18" s="91">
        <f>IF(Rechnen!$X$3=0,"",Rechnen!L20)</f>
        <v>3</v>
      </c>
      <c r="D18" s="91">
        <f>IF(Rechnen!$X$3=0,"",Rechnen!M20)</f>
        <v>3</v>
      </c>
      <c r="E18" s="91">
        <f>IF(Rechnen!$X$3=0,"",Rechnen!N20)</f>
        <v>1</v>
      </c>
      <c r="F18" s="92" t="s">
        <v>15</v>
      </c>
      <c r="G18" s="91">
        <f>IF(Rechnen!$X$3=0,"",Rechnen!P20)</f>
        <v>2</v>
      </c>
      <c r="H18" s="93">
        <f>IF(AND(E18="",G18=""),"",(E18-G18))</f>
        <v>-1</v>
      </c>
      <c r="I18" s="89"/>
      <c r="J18" s="88"/>
      <c r="K18" s="88"/>
      <c r="L18" s="89"/>
      <c r="M18" s="88"/>
      <c r="N18" s="88"/>
      <c r="O18" s="88"/>
      <c r="P18" s="83"/>
      <c r="Q18" s="83"/>
      <c r="R18" s="83"/>
    </row>
    <row r="19" spans="1:18" ht="15">
      <c r="A19" s="198"/>
      <c r="B19" s="200" t="s">
        <v>7</v>
      </c>
      <c r="C19" s="202" t="s">
        <v>42</v>
      </c>
      <c r="D19" s="200" t="s">
        <v>1</v>
      </c>
      <c r="E19" s="200" t="s">
        <v>2</v>
      </c>
      <c r="F19" s="200"/>
      <c r="G19" s="200"/>
      <c r="H19" s="200" t="s">
        <v>43</v>
      </c>
      <c r="I19" s="89"/>
      <c r="J19" s="88"/>
      <c r="K19" s="88"/>
      <c r="L19" s="89"/>
      <c r="M19" s="88"/>
      <c r="N19" s="88"/>
      <c r="O19" s="88"/>
      <c r="P19" s="83"/>
      <c r="Q19" s="83"/>
      <c r="R19" s="83"/>
    </row>
    <row r="20" spans="1:18" ht="15">
      <c r="A20" s="199"/>
      <c r="B20" s="201"/>
      <c r="C20" s="203"/>
      <c r="D20" s="201"/>
      <c r="E20" s="201"/>
      <c r="F20" s="201"/>
      <c r="G20" s="201"/>
      <c r="H20" s="201"/>
      <c r="I20" s="89"/>
      <c r="J20" s="88"/>
      <c r="K20" s="88"/>
      <c r="L20" s="89"/>
      <c r="M20" s="88"/>
      <c r="N20" s="88"/>
      <c r="O20" s="88"/>
      <c r="P20" s="83"/>
      <c r="Q20" s="83"/>
      <c r="R20" s="83"/>
    </row>
    <row r="21" spans="1:18" ht="15">
      <c r="A21" s="90">
        <f>IF(Rechnen!$Y$3=0,"",1)</f>
        <v>1</v>
      </c>
      <c r="B21" s="91" t="str">
        <f>Rechnen!K24</f>
        <v>M13</v>
      </c>
      <c r="C21" s="91">
        <f>IF(Rechnen!$Y$3=0,"",Rechnen!L24)</f>
        <v>3</v>
      </c>
      <c r="D21" s="91">
        <f>IF(Rechnen!$Y$3=0,"",Rechnen!M24)</f>
        <v>6</v>
      </c>
      <c r="E21" s="91">
        <f>IF(Rechnen!$Y$3=0,"",Rechnen!N24)</f>
        <v>2</v>
      </c>
      <c r="F21" s="92" t="s">
        <v>15</v>
      </c>
      <c r="G21" s="91">
        <f>IF(Rechnen!$Y$3=0,"",Rechnen!P24)</f>
        <v>1</v>
      </c>
      <c r="H21" s="93">
        <f>IF(AND(E21="",G21=""),"",(E21-G21))</f>
        <v>1</v>
      </c>
      <c r="I21" s="89"/>
      <c r="J21" s="88"/>
      <c r="K21" s="88"/>
      <c r="L21" s="89"/>
      <c r="M21" s="88"/>
      <c r="N21" s="88"/>
      <c r="O21" s="88"/>
      <c r="P21" s="83"/>
      <c r="Q21" s="83"/>
      <c r="R21" s="83"/>
    </row>
    <row r="22" spans="1:18" ht="15">
      <c r="A22" s="90">
        <f>IF(Rechnen!$Y$3=0,"",2)</f>
        <v>2</v>
      </c>
      <c r="B22" s="104" t="str">
        <f>Rechnen!K27</f>
        <v>M16</v>
      </c>
      <c r="C22" s="104">
        <f>IF(Rechnen!$Y$3=0,"",Rechnen!L27)</f>
        <v>3</v>
      </c>
      <c r="D22" s="104">
        <f>IF(Rechnen!$Y$3=0,"",Rechnen!M27)</f>
        <v>6</v>
      </c>
      <c r="E22" s="104">
        <f>IF(Rechnen!$Y$3=0,"",Rechnen!N27)</f>
        <v>2</v>
      </c>
      <c r="F22" s="105" t="s">
        <v>15</v>
      </c>
      <c r="G22" s="104">
        <f>IF(Rechnen!$Y$3=0,"",Rechnen!P27)</f>
        <v>1</v>
      </c>
      <c r="H22" s="106">
        <f>IF(AND(E22="",G22=""),"",(E22-G22))</f>
        <v>1</v>
      </c>
      <c r="I22" s="89"/>
      <c r="J22" s="88"/>
      <c r="K22" s="88"/>
      <c r="L22" s="89"/>
      <c r="M22" s="88"/>
      <c r="N22" s="88"/>
      <c r="O22" s="88"/>
      <c r="P22" s="83"/>
      <c r="Q22" s="83"/>
      <c r="R22" s="83"/>
    </row>
    <row r="23" spans="1:18" ht="15">
      <c r="A23" s="90">
        <f>IF(Rechnen!$Y$3=0,"",3)</f>
        <v>3</v>
      </c>
      <c r="B23" s="91" t="str">
        <f>Rechnen!K25</f>
        <v>M14</v>
      </c>
      <c r="C23" s="91">
        <f>IF(Rechnen!$Y$3=0,"",Rechnen!L25)</f>
        <v>3</v>
      </c>
      <c r="D23" s="91">
        <f>IF(Rechnen!$Y$3=0,"",Rechnen!M25)</f>
        <v>3</v>
      </c>
      <c r="E23" s="91">
        <f>IF(Rechnen!$Y$3=0,"",Rechnen!N25)</f>
        <v>1</v>
      </c>
      <c r="F23" s="92" t="s">
        <v>15</v>
      </c>
      <c r="G23" s="91">
        <f>IF(Rechnen!$Y$3=0,"",Rechnen!P25)</f>
        <v>2</v>
      </c>
      <c r="H23" s="93">
        <f>IF(AND(E23="",G23=""),"",(E23-G23))</f>
        <v>-1</v>
      </c>
      <c r="I23" s="89"/>
      <c r="J23" s="88"/>
      <c r="K23" s="88"/>
      <c r="L23" s="89"/>
      <c r="M23" s="88"/>
      <c r="N23" s="88"/>
      <c r="O23" s="88"/>
      <c r="P23" s="83"/>
      <c r="Q23" s="83"/>
      <c r="R23" s="83"/>
    </row>
    <row r="24" spans="1:18" ht="15">
      <c r="A24" s="103">
        <f>IF(Rechnen!$Y$3=0,"",4)</f>
        <v>4</v>
      </c>
      <c r="B24" s="91" t="str">
        <f>Rechnen!K26</f>
        <v>M15</v>
      </c>
      <c r="C24" s="91">
        <f>IF(Rechnen!$Y$3=0,"",Rechnen!L26)</f>
        <v>3</v>
      </c>
      <c r="D24" s="91">
        <f>IF(Rechnen!$Y$3=0,"",Rechnen!M26)</f>
        <v>3</v>
      </c>
      <c r="E24" s="91">
        <f>IF(Rechnen!$Y$3=0,"",Rechnen!N26)</f>
        <v>1</v>
      </c>
      <c r="F24" s="92" t="s">
        <v>15</v>
      </c>
      <c r="G24" s="91">
        <f>IF(Rechnen!$Y$3=0,"",Rechnen!P26)</f>
        <v>2</v>
      </c>
      <c r="H24" s="93">
        <f>IF(AND(E24="",G24=""),"",(E24-G24))</f>
        <v>-1</v>
      </c>
      <c r="I24" s="89"/>
      <c r="J24" s="88"/>
      <c r="K24" s="88"/>
      <c r="L24" s="89"/>
      <c r="M24" s="88"/>
      <c r="N24" s="88"/>
      <c r="O24" s="88"/>
      <c r="P24" s="83"/>
      <c r="Q24" s="83"/>
      <c r="R24" s="83"/>
    </row>
    <row r="25" spans="1:18" ht="23.25" customHeight="1">
      <c r="A25" s="95"/>
      <c r="B25" s="200" t="s">
        <v>93</v>
      </c>
      <c r="C25" s="202" t="s">
        <v>42</v>
      </c>
      <c r="D25" s="200" t="s">
        <v>1</v>
      </c>
      <c r="E25" s="200" t="s">
        <v>2</v>
      </c>
      <c r="F25" s="200"/>
      <c r="G25" s="200"/>
      <c r="H25" s="200" t="s">
        <v>43</v>
      </c>
      <c r="I25" s="89"/>
      <c r="J25" s="88"/>
      <c r="K25" s="88"/>
      <c r="L25" s="89"/>
      <c r="M25" s="88"/>
      <c r="N25" s="88"/>
      <c r="O25" s="88"/>
      <c r="P25" s="83"/>
      <c r="Q25" s="83"/>
      <c r="R25" s="83"/>
    </row>
    <row r="26" spans="1:18" ht="15" customHeight="1">
      <c r="A26" s="84"/>
      <c r="B26" s="201"/>
      <c r="C26" s="203"/>
      <c r="D26" s="201"/>
      <c r="E26" s="201"/>
      <c r="F26" s="201"/>
      <c r="G26" s="201"/>
      <c r="H26" s="201"/>
      <c r="I26" s="89"/>
      <c r="J26" s="88"/>
      <c r="K26" s="88"/>
      <c r="L26" s="89"/>
      <c r="M26" s="88"/>
      <c r="N26" s="88"/>
      <c r="O26" s="88"/>
      <c r="P26" s="83"/>
      <c r="Q26" s="83"/>
      <c r="R26" s="83"/>
    </row>
    <row r="27" spans="1:18" ht="15">
      <c r="A27" s="90">
        <f>IF(Rechnen2!$V$3=0,"",1)</f>
        <v>1</v>
      </c>
      <c r="B27" s="91" t="str">
        <f>Rechnen2!K3</f>
        <v>M17</v>
      </c>
      <c r="C27" s="91">
        <f>IF(Rechnen2!$V$3=0,"",Rechnen2!L3)</f>
        <v>3</v>
      </c>
      <c r="D27" s="91">
        <f>IF(Rechnen2!$V$3=0,"",Rechnen2!M3)</f>
        <v>6</v>
      </c>
      <c r="E27" s="91">
        <f>IF(Rechnen2!$V$3=0,"",Rechnen2!N3)</f>
        <v>2</v>
      </c>
      <c r="F27" s="92" t="s">
        <v>15</v>
      </c>
      <c r="G27" s="91">
        <f>IF(Rechnen2!$V$3=0,"",Rechnen2!P3)</f>
        <v>1</v>
      </c>
      <c r="H27" s="93">
        <f>IF(AND(E27="",G27=""),"",(E27-G27))</f>
        <v>1</v>
      </c>
      <c r="I27" s="89"/>
      <c r="J27" s="88"/>
      <c r="K27" s="88"/>
      <c r="L27" s="89"/>
      <c r="M27" s="88"/>
      <c r="N27" s="88"/>
      <c r="O27" s="88"/>
      <c r="P27" s="83"/>
      <c r="Q27" s="83"/>
      <c r="R27" s="83"/>
    </row>
    <row r="28" spans="1:18" ht="15">
      <c r="A28" s="90">
        <f>IF(Rechnen2!$V$3=0,"",2)</f>
        <v>2</v>
      </c>
      <c r="B28" s="91" t="str">
        <f>Rechnen2!K4</f>
        <v>M18</v>
      </c>
      <c r="C28" s="91">
        <f>IF(Rechnen2!$V$3=0,"",Rechnen2!L4)</f>
        <v>3</v>
      </c>
      <c r="D28" s="91">
        <f>IF(Rechnen2!$V$3=0,"",Rechnen2!M4)</f>
        <v>6</v>
      </c>
      <c r="E28" s="91">
        <f>IF(Rechnen2!$V$3=0,"",Rechnen2!N4)</f>
        <v>2</v>
      </c>
      <c r="F28" s="92" t="s">
        <v>15</v>
      </c>
      <c r="G28" s="91">
        <f>IF(Rechnen2!$V$3=0,"",Rechnen2!P4)</f>
        <v>1</v>
      </c>
      <c r="H28" s="93">
        <f>IF(AND(E28="",G28=""),"",(E28-G28))</f>
        <v>1</v>
      </c>
      <c r="I28" s="89"/>
      <c r="J28" s="88"/>
      <c r="K28" s="88"/>
      <c r="L28" s="89"/>
      <c r="M28" s="88"/>
      <c r="N28" s="88"/>
      <c r="O28" s="88"/>
      <c r="P28" s="83"/>
      <c r="Q28" s="83"/>
      <c r="R28" s="83"/>
    </row>
    <row r="29" spans="1:8" ht="15">
      <c r="A29" s="90">
        <f>IF(Rechnen2!$V$3=0,"",3)</f>
        <v>3</v>
      </c>
      <c r="B29" s="91" t="str">
        <f>Rechnen2!K5</f>
        <v>M19</v>
      </c>
      <c r="C29" s="91">
        <f>IF(Rechnen2!$V$3=0,"",Rechnen2!L5)</f>
        <v>3</v>
      </c>
      <c r="D29" s="91">
        <f>IF(Rechnen2!$V$3=0,"",Rechnen2!M5)</f>
        <v>3</v>
      </c>
      <c r="E29" s="91">
        <f>IF(Rechnen2!$V$3=0,"",Rechnen2!N5)</f>
        <v>1</v>
      </c>
      <c r="F29" s="92" t="s">
        <v>15</v>
      </c>
      <c r="G29" s="91">
        <f>IF(Rechnen2!$V$3=0,"",Rechnen2!P5)</f>
        <v>2</v>
      </c>
      <c r="H29" s="93">
        <f>IF(AND(E29="",G29=""),"",(E29-G29))</f>
        <v>-1</v>
      </c>
    </row>
    <row r="30" spans="1:8" ht="15">
      <c r="A30" s="90">
        <f>IF(Rechnen2!$V$3=0,"",4)</f>
        <v>4</v>
      </c>
      <c r="B30" s="91" t="str">
        <f>Rechnen2!K6</f>
        <v>M20</v>
      </c>
      <c r="C30" s="91">
        <f>IF(Rechnen2!$V$3=0,"",Rechnen2!L6)</f>
        <v>3</v>
      </c>
      <c r="D30" s="91">
        <f>IF(Rechnen2!$V$3=0,"",Rechnen2!M6)</f>
        <v>3</v>
      </c>
      <c r="E30" s="91">
        <f>IF(Rechnen2!$V$3=0,"",Rechnen2!N6)</f>
        <v>1</v>
      </c>
      <c r="F30" s="92" t="s">
        <v>15</v>
      </c>
      <c r="G30" s="91">
        <f>IF(Rechnen2!$V$3=0,"",Rechnen2!P6)</f>
        <v>2</v>
      </c>
      <c r="H30" s="93">
        <f>IF(AND(E30="",G30=""),"",(E30-G30))</f>
        <v>-1</v>
      </c>
    </row>
    <row r="31" spans="1:8" ht="15">
      <c r="A31" s="198"/>
      <c r="B31" s="200" t="s">
        <v>94</v>
      </c>
      <c r="C31" s="202" t="s">
        <v>42</v>
      </c>
      <c r="D31" s="200" t="s">
        <v>1</v>
      </c>
      <c r="E31" s="200" t="s">
        <v>2</v>
      </c>
      <c r="F31" s="200"/>
      <c r="G31" s="200"/>
      <c r="H31" s="200" t="s">
        <v>43</v>
      </c>
    </row>
    <row r="32" spans="1:8" ht="15">
      <c r="A32" s="199"/>
      <c r="B32" s="201"/>
      <c r="C32" s="203"/>
      <c r="D32" s="201"/>
      <c r="E32" s="201"/>
      <c r="F32" s="201"/>
      <c r="G32" s="201"/>
      <c r="H32" s="201"/>
    </row>
    <row r="33" spans="1:8" ht="15">
      <c r="A33" s="90">
        <f>IF(Rechnen2!$W$3=0,"",1)</f>
        <v>1</v>
      </c>
      <c r="B33" s="91" t="str">
        <f>Rechnen2!K10</f>
        <v>M21</v>
      </c>
      <c r="C33" s="91">
        <f>IF(Rechnen2!$V$3=0,"",Rechnen2!L10)</f>
        <v>3</v>
      </c>
      <c r="D33" s="91">
        <f>IF(Rechnen2!$V$3=0,"",Rechnen2!M10)</f>
        <v>6</v>
      </c>
      <c r="E33" s="91">
        <f>IF(Rechnen2!$V$3=0,"",Rechnen2!N10)</f>
        <v>2</v>
      </c>
      <c r="F33" s="92" t="s">
        <v>15</v>
      </c>
      <c r="G33" s="91">
        <f>IF(Rechnen2!$V$3=0,"",Rechnen2!P10)</f>
        <v>1</v>
      </c>
      <c r="H33" s="93">
        <f>IF(AND(E33="",G33=""),"",(E33-G33))</f>
        <v>1</v>
      </c>
    </row>
    <row r="34" spans="1:8" ht="15">
      <c r="A34" s="90">
        <f>IF(Rechnen2!$W$3=0,"",2)</f>
        <v>2</v>
      </c>
      <c r="B34" s="91" t="str">
        <f>Rechnen2!K11</f>
        <v>M22</v>
      </c>
      <c r="C34" s="91">
        <f>IF(Rechnen2!$V$3=0,"",Rechnen2!L11)</f>
        <v>3</v>
      </c>
      <c r="D34" s="91">
        <f>IF(Rechnen2!$V$3=0,"",Rechnen2!M11)</f>
        <v>6</v>
      </c>
      <c r="E34" s="91">
        <f>IF(Rechnen2!$V$3=0,"",Rechnen2!N11)</f>
        <v>2</v>
      </c>
      <c r="F34" s="92" t="s">
        <v>15</v>
      </c>
      <c r="G34" s="91">
        <f>IF(Rechnen2!$V$3=0,"",Rechnen2!P11)</f>
        <v>1</v>
      </c>
      <c r="H34" s="93">
        <f>IF(AND(E34="",G34=""),"",(E34-G34))</f>
        <v>1</v>
      </c>
    </row>
    <row r="35" spans="1:8" ht="15">
      <c r="A35" s="90">
        <f>IF(Rechnen2!$W$3=0,"",3)</f>
        <v>3</v>
      </c>
      <c r="B35" s="91" t="str">
        <f>Rechnen2!K13</f>
        <v>M24</v>
      </c>
      <c r="C35" s="91">
        <f>IF(Rechnen2!$V$3=0,"",Rechnen2!L13)</f>
        <v>3</v>
      </c>
      <c r="D35" s="91">
        <f>IF(Rechnen2!$V$3=0,"",Rechnen2!M13)</f>
        <v>3</v>
      </c>
      <c r="E35" s="91">
        <f>IF(Rechnen2!$V$3=0,"",Rechnen2!N13)</f>
        <v>1</v>
      </c>
      <c r="F35" s="92" t="s">
        <v>15</v>
      </c>
      <c r="G35" s="91">
        <f>IF(Rechnen2!$V$3=0,"",Rechnen2!P13)</f>
        <v>2</v>
      </c>
      <c r="H35" s="93">
        <f>IF(AND(E35="",G35=""),"",(E35-G35))</f>
        <v>-1</v>
      </c>
    </row>
    <row r="36" spans="1:8" ht="15">
      <c r="A36" s="90">
        <f>IF(Rechnen2!$W$3=0,"",4)</f>
        <v>4</v>
      </c>
      <c r="B36" s="91" t="str">
        <f>Rechnen2!K12</f>
        <v>M23</v>
      </c>
      <c r="C36" s="91">
        <f>IF(Rechnen2!$V$3=0,"",Rechnen2!L12)</f>
        <v>3</v>
      </c>
      <c r="D36" s="91">
        <f>IF(Rechnen2!$V$3=0,"",Rechnen2!M12)</f>
        <v>3</v>
      </c>
      <c r="E36" s="91">
        <f>IF(Rechnen2!$V$3=0,"",Rechnen2!N12)</f>
        <v>1</v>
      </c>
      <c r="F36" s="92" t="s">
        <v>15</v>
      </c>
      <c r="G36" s="91">
        <f>IF(Rechnen2!$V$3=0,"",Rechnen2!P12)</f>
        <v>2</v>
      </c>
      <c r="H36" s="93">
        <f>IF(AND(E36="",G36=""),"",(E36-G36))</f>
        <v>-1</v>
      </c>
    </row>
    <row r="37" spans="1:8" ht="15">
      <c r="A37" s="198"/>
      <c r="B37" s="200" t="s">
        <v>95</v>
      </c>
      <c r="C37" s="202" t="s">
        <v>42</v>
      </c>
      <c r="D37" s="200" t="s">
        <v>1</v>
      </c>
      <c r="E37" s="200" t="s">
        <v>2</v>
      </c>
      <c r="F37" s="200"/>
      <c r="G37" s="200"/>
      <c r="H37" s="200" t="s">
        <v>43</v>
      </c>
    </row>
    <row r="38" spans="1:8" ht="15">
      <c r="A38" s="199"/>
      <c r="B38" s="201"/>
      <c r="C38" s="203"/>
      <c r="D38" s="201"/>
      <c r="E38" s="201"/>
      <c r="F38" s="201"/>
      <c r="G38" s="201"/>
      <c r="H38" s="201"/>
    </row>
    <row r="39" spans="1:8" ht="15">
      <c r="A39" s="90">
        <f>IF(Rechnen2!$X$3=0,"",1)</f>
        <v>1</v>
      </c>
      <c r="B39" s="91" t="str">
        <f>Rechnen2!K17</f>
        <v>M25</v>
      </c>
      <c r="C39" s="91">
        <f>IF(Rechnen2!$V$3=0,"",Rechnen2!L17)</f>
        <v>3</v>
      </c>
      <c r="D39" s="91">
        <f>IF(Rechnen2!$V$3=0,"",Rechnen2!M17)</f>
        <v>6</v>
      </c>
      <c r="E39" s="91">
        <f>IF(Rechnen2!$V$3=0,"",Rechnen2!N17)</f>
        <v>2</v>
      </c>
      <c r="F39" s="92" t="s">
        <v>15</v>
      </c>
      <c r="G39" s="91">
        <f>IF(Rechnen2!$V$3=0,"",Rechnen2!P17)</f>
        <v>1</v>
      </c>
      <c r="H39" s="93">
        <f>IF(AND(E39="",G39=""),"",(E39-G39))</f>
        <v>1</v>
      </c>
    </row>
    <row r="40" spans="1:8" ht="15">
      <c r="A40" s="90">
        <f>IF(Rechnen2!$X$3=0,"",2)</f>
        <v>2</v>
      </c>
      <c r="B40" s="91" t="str">
        <f>Rechnen2!K18</f>
        <v>M26</v>
      </c>
      <c r="C40" s="91">
        <f>IF(Rechnen2!$V$3=0,"",Rechnen2!L18)</f>
        <v>3</v>
      </c>
      <c r="D40" s="91">
        <f>IF(Rechnen2!$V$3=0,"",Rechnen2!M18)</f>
        <v>6</v>
      </c>
      <c r="E40" s="91">
        <f>IF(Rechnen2!$V$3=0,"",Rechnen2!N18)</f>
        <v>2</v>
      </c>
      <c r="F40" s="92" t="s">
        <v>15</v>
      </c>
      <c r="G40" s="91">
        <f>IF(Rechnen2!$V$3=0,"",Rechnen2!P18)</f>
        <v>1</v>
      </c>
      <c r="H40" s="93">
        <f>IF(AND(E40="",G40=""),"",(E40-G40))</f>
        <v>1</v>
      </c>
    </row>
    <row r="41" spans="1:8" ht="15">
      <c r="A41" s="90">
        <f>IF(Rechnen2!$X$3=0,"",3)</f>
        <v>3</v>
      </c>
      <c r="B41" s="91" t="str">
        <f>Rechnen2!K19</f>
        <v>M27</v>
      </c>
      <c r="C41" s="91">
        <f>IF(Rechnen2!$V$3=0,"",Rechnen2!L19)</f>
        <v>3</v>
      </c>
      <c r="D41" s="91">
        <f>IF(Rechnen2!$V$3=0,"",Rechnen2!M19)</f>
        <v>3</v>
      </c>
      <c r="E41" s="91">
        <f>IF(Rechnen2!$V$3=0,"",Rechnen2!N19)</f>
        <v>1</v>
      </c>
      <c r="F41" s="92" t="s">
        <v>15</v>
      </c>
      <c r="G41" s="91">
        <f>IF(Rechnen2!$V$3=0,"",Rechnen2!P19)</f>
        <v>2</v>
      </c>
      <c r="H41" s="93">
        <f>IF(AND(E41="",G41=""),"",(E41-G41))</f>
        <v>-1</v>
      </c>
    </row>
    <row r="42" spans="1:8" ht="15">
      <c r="A42" s="90">
        <f>IF(Rechnen2!$X$3=0,"",4)</f>
        <v>4</v>
      </c>
      <c r="B42" s="91" t="str">
        <f>Rechnen2!K20</f>
        <v>M28</v>
      </c>
      <c r="C42" s="91">
        <f>IF(Rechnen2!$V$3=0,"",Rechnen2!L20)</f>
        <v>3</v>
      </c>
      <c r="D42" s="91">
        <f>IF(Rechnen2!$V$3=0,"",Rechnen2!M20)</f>
        <v>3</v>
      </c>
      <c r="E42" s="91">
        <f>IF(Rechnen2!$V$3=0,"",Rechnen2!N20)</f>
        <v>1</v>
      </c>
      <c r="F42" s="92" t="s">
        <v>15</v>
      </c>
      <c r="G42" s="91">
        <f>IF(Rechnen2!$V$3=0,"",Rechnen2!P20)</f>
        <v>2</v>
      </c>
      <c r="H42" s="93">
        <f>IF(AND(E42="",G42=""),"",(E42-G42))</f>
        <v>-1</v>
      </c>
    </row>
    <row r="43" spans="1:8" ht="15">
      <c r="A43" s="198"/>
      <c r="B43" s="200" t="s">
        <v>96</v>
      </c>
      <c r="C43" s="202" t="s">
        <v>42</v>
      </c>
      <c r="D43" s="200" t="s">
        <v>1</v>
      </c>
      <c r="E43" s="200" t="s">
        <v>2</v>
      </c>
      <c r="F43" s="200"/>
      <c r="G43" s="200"/>
      <c r="H43" s="200" t="s">
        <v>43</v>
      </c>
    </row>
    <row r="44" spans="1:8" ht="15">
      <c r="A44" s="199"/>
      <c r="B44" s="201"/>
      <c r="C44" s="203"/>
      <c r="D44" s="201"/>
      <c r="E44" s="201"/>
      <c r="F44" s="201"/>
      <c r="G44" s="201"/>
      <c r="H44" s="201"/>
    </row>
    <row r="45" spans="1:8" ht="15">
      <c r="A45" s="90">
        <f>IF(Rechnen2!$Y$3=0,"",1)</f>
        <v>1</v>
      </c>
      <c r="B45" s="91" t="str">
        <f>Rechnen2!K27</f>
        <v>M32</v>
      </c>
      <c r="C45" s="91">
        <f>IF(Rechnen2!$V$3=0,"",Rechnen2!L27)</f>
        <v>3</v>
      </c>
      <c r="D45" s="91">
        <f>IF(Rechnen2!$V$3=0,"",Rechnen2!M27)</f>
        <v>6</v>
      </c>
      <c r="E45" s="91">
        <f>IF(Rechnen2!$V$3=0,"",Rechnen2!N27)</f>
        <v>2</v>
      </c>
      <c r="F45" s="92" t="s">
        <v>15</v>
      </c>
      <c r="G45" s="91">
        <f>IF(Rechnen2!$V$3=0,"",Rechnen2!P27)</f>
        <v>1</v>
      </c>
      <c r="H45" s="93">
        <f>IF(AND(E45="",G45=""),"",(E45-G45))</f>
        <v>1</v>
      </c>
    </row>
    <row r="46" spans="1:8" ht="15">
      <c r="A46" s="90">
        <f>IF(Rechnen2!$Y$3=0,"",2)</f>
        <v>2</v>
      </c>
      <c r="B46" s="91" t="str">
        <f>Rechnen2!K24</f>
        <v>M29</v>
      </c>
      <c r="C46" s="91">
        <f>IF(Rechnen2!$V$3=0,"",Rechnen2!L24)</f>
        <v>3</v>
      </c>
      <c r="D46" s="91">
        <f>IF(Rechnen2!$V$3=0,"",Rechnen2!M24)</f>
        <v>6</v>
      </c>
      <c r="E46" s="91">
        <f>IF(Rechnen2!$V$3=0,"",Rechnen2!N24)</f>
        <v>2</v>
      </c>
      <c r="F46" s="92" t="s">
        <v>15</v>
      </c>
      <c r="G46" s="91">
        <f>IF(Rechnen2!$V$3=0,"",Rechnen2!P24)</f>
        <v>1</v>
      </c>
      <c r="H46" s="93">
        <f>IF(AND(E46="",G46=""),"",(E46-G46))</f>
        <v>1</v>
      </c>
    </row>
    <row r="47" spans="1:8" ht="15">
      <c r="A47" s="90">
        <f>IF(Rechnen2!$Y$3=0,"",3)</f>
        <v>3</v>
      </c>
      <c r="B47" s="91" t="str">
        <f>Rechnen2!K26</f>
        <v>M31</v>
      </c>
      <c r="C47" s="91">
        <f>IF(Rechnen2!$V$3=0,"",Rechnen2!L26)</f>
        <v>3</v>
      </c>
      <c r="D47" s="91">
        <f>IF(Rechnen2!$V$3=0,"",Rechnen2!M26)</f>
        <v>3</v>
      </c>
      <c r="E47" s="91">
        <f>IF(Rechnen2!$V$3=0,"",Rechnen2!N26)</f>
        <v>1</v>
      </c>
      <c r="F47" s="92" t="s">
        <v>15</v>
      </c>
      <c r="G47" s="91">
        <f>IF(Rechnen2!$V$3=0,"",Rechnen2!P26)</f>
        <v>2</v>
      </c>
      <c r="H47" s="93">
        <f>IF(AND(E47="",G47=""),"",(E47-G47))</f>
        <v>-1</v>
      </c>
    </row>
    <row r="48" spans="1:8" ht="15">
      <c r="A48" s="103">
        <f>IF(Rechnen2!$Y$3=0,"",4)</f>
        <v>4</v>
      </c>
      <c r="B48" s="91" t="str">
        <f>Rechnen2!K25</f>
        <v>M30</v>
      </c>
      <c r="C48" s="91">
        <f>IF(Rechnen2!$V$3=0,"",Rechnen2!L25)</f>
        <v>3</v>
      </c>
      <c r="D48" s="91">
        <f>IF(Rechnen2!$V$3=0,"",Rechnen2!M25)</f>
        <v>3</v>
      </c>
      <c r="E48" s="91">
        <f>IF(Rechnen2!$V$3=0,"",Rechnen2!N25)</f>
        <v>1</v>
      </c>
      <c r="F48" s="92" t="s">
        <v>15</v>
      </c>
      <c r="G48" s="91">
        <f>IF(Rechnen2!$V$3=0,"",Rechnen2!P25)</f>
        <v>2</v>
      </c>
      <c r="H48" s="93">
        <f>IF(AND(E48="",G48=""),"",(E48-G48))</f>
        <v>-1</v>
      </c>
    </row>
  </sheetData>
  <sheetProtection password="E760" sheet="1" objects="1" scenarios="1"/>
  <mergeCells count="43">
    <mergeCell ref="B37:B38"/>
    <mergeCell ref="C37:C38"/>
    <mergeCell ref="A43:A44"/>
    <mergeCell ref="B43:B44"/>
    <mergeCell ref="C43:C44"/>
    <mergeCell ref="D43:D44"/>
    <mergeCell ref="E43:G44"/>
    <mergeCell ref="H43:H44"/>
    <mergeCell ref="D37:D38"/>
    <mergeCell ref="E37:G38"/>
    <mergeCell ref="H37:H38"/>
    <mergeCell ref="A31:A32"/>
    <mergeCell ref="B31:B32"/>
    <mergeCell ref="C31:C32"/>
    <mergeCell ref="D31:D32"/>
    <mergeCell ref="E31:G32"/>
    <mergeCell ref="H31:H32"/>
    <mergeCell ref="A37:A38"/>
    <mergeCell ref="B25:B26"/>
    <mergeCell ref="C25:C26"/>
    <mergeCell ref="D25:D26"/>
    <mergeCell ref="E13:G14"/>
    <mergeCell ref="H13:H14"/>
    <mergeCell re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8"/>
    <mergeCell ref="B1:H1"/>
    <mergeCell ref="E2:G2"/>
    <mergeCell ref="C7:C8"/>
    <mergeCell ref="B7:B8"/>
    <mergeCell ref="D7:D8"/>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7" t="s">
        <v>49</v>
      </c>
    </row>
    <row r="2" ht="112.5" customHeight="1">
      <c r="A2" s="108"/>
    </row>
    <row r="3" ht="112.5" customHeight="1">
      <c r="A3" s="10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5"/>
  <sheetViews>
    <sheetView zoomScalePageLayoutView="0" workbookViewId="0" topLeftCell="A1">
      <selection activeCell="E21" sqref="E2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0</v>
      </c>
      <c r="B1" s="8" t="s">
        <v>3</v>
      </c>
      <c r="C1" s="171" t="s">
        <v>31</v>
      </c>
      <c r="D1" s="172"/>
      <c r="E1" s="172"/>
    </row>
    <row r="2" spans="1:4" ht="13.5" customHeight="1">
      <c r="A2" s="32" t="s">
        <v>70</v>
      </c>
      <c r="B2" s="33" t="s">
        <v>78</v>
      </c>
      <c r="C2" s="4" t="s">
        <v>32</v>
      </c>
      <c r="D2" s="5" t="s">
        <v>33</v>
      </c>
    </row>
    <row r="3" spans="1:4" ht="13.5" customHeight="1">
      <c r="A3" s="32" t="s">
        <v>71</v>
      </c>
      <c r="B3" s="33" t="s">
        <v>79</v>
      </c>
      <c r="C3" s="4" t="s">
        <v>4</v>
      </c>
      <c r="D3" s="35">
        <v>0.009027777777777779</v>
      </c>
    </row>
    <row r="4" spans="1:3" ht="13.5" customHeight="1">
      <c r="A4" s="32" t="s">
        <v>72</v>
      </c>
      <c r="B4" s="33" t="s">
        <v>80</v>
      </c>
      <c r="C4" s="4" t="s">
        <v>52</v>
      </c>
    </row>
    <row r="5" spans="1:4" ht="13.5" customHeight="1">
      <c r="A5" s="32" t="s">
        <v>73</v>
      </c>
      <c r="B5" s="33" t="s">
        <v>81</v>
      </c>
      <c r="C5" s="4" t="s">
        <v>5</v>
      </c>
      <c r="D5" s="36">
        <v>0.001388888888888889</v>
      </c>
    </row>
    <row r="6" spans="1:4" ht="14.25" customHeight="1">
      <c r="A6" s="79"/>
      <c r="B6" s="79"/>
      <c r="C6" s="7" t="s">
        <v>34</v>
      </c>
      <c r="D6" s="6"/>
    </row>
    <row r="7" spans="3:4" ht="14.25" customHeight="1">
      <c r="C7" s="4" t="s">
        <v>5</v>
      </c>
      <c r="D7" s="37">
        <v>0.0020833333333333333</v>
      </c>
    </row>
    <row r="8" spans="1:3" ht="21.75" customHeight="1">
      <c r="A8" s="8" t="s">
        <v>6</v>
      </c>
      <c r="B8" s="8" t="s">
        <v>7</v>
      </c>
      <c r="C8" s="7" t="s">
        <v>35</v>
      </c>
    </row>
    <row r="9" spans="1:2" ht="13.5" customHeight="1">
      <c r="A9" s="34" t="s">
        <v>74</v>
      </c>
      <c r="B9" s="110" t="s">
        <v>82</v>
      </c>
    </row>
    <row r="10" spans="1:2" ht="13.5" customHeight="1">
      <c r="A10" s="34" t="s">
        <v>75</v>
      </c>
      <c r="B10" s="110" t="s">
        <v>83</v>
      </c>
    </row>
    <row r="11" spans="1:2" ht="13.5" customHeight="1">
      <c r="A11" s="34" t="s">
        <v>76</v>
      </c>
      <c r="B11" s="110" t="s">
        <v>84</v>
      </c>
    </row>
    <row r="12" spans="1:3" ht="13.5" customHeight="1">
      <c r="A12" s="34" t="s">
        <v>77</v>
      </c>
      <c r="B12" s="110" t="s">
        <v>85</v>
      </c>
      <c r="C12" s="4" t="s">
        <v>36</v>
      </c>
    </row>
    <row r="13" spans="1:4" ht="18" customHeight="1">
      <c r="A13" s="79"/>
      <c r="B13" s="79"/>
      <c r="C13" s="4" t="s">
        <v>37</v>
      </c>
      <c r="D13" s="38">
        <v>0.375</v>
      </c>
    </row>
    <row r="14" spans="1:2" ht="21.75" customHeight="1">
      <c r="A14" s="8" t="s">
        <v>93</v>
      </c>
      <c r="B14" s="8" t="s">
        <v>95</v>
      </c>
    </row>
    <row r="15" spans="1:2" ht="13.5" customHeight="1">
      <c r="A15" s="124" t="s">
        <v>97</v>
      </c>
      <c r="B15" s="126" t="s">
        <v>105</v>
      </c>
    </row>
    <row r="16" spans="1:2" ht="13.5" customHeight="1">
      <c r="A16" s="124" t="s">
        <v>98</v>
      </c>
      <c r="B16" s="126" t="s">
        <v>106</v>
      </c>
    </row>
    <row r="17" spans="1:2" ht="13.5" customHeight="1">
      <c r="A17" s="124" t="s">
        <v>99</v>
      </c>
      <c r="B17" s="126" t="s">
        <v>107</v>
      </c>
    </row>
    <row r="18" spans="1:2" ht="13.5" customHeight="1">
      <c r="A18" s="124" t="s">
        <v>100</v>
      </c>
      <c r="B18" s="126" t="s">
        <v>108</v>
      </c>
    </row>
    <row r="19" spans="1:2" ht="9" customHeight="1">
      <c r="A19" s="79"/>
      <c r="B19" s="79"/>
    </row>
    <row r="20" ht="8.25" customHeight="1"/>
    <row r="21" spans="1:2" ht="21.75" customHeight="1">
      <c r="A21" s="8" t="s">
        <v>94</v>
      </c>
      <c r="B21" s="8" t="s">
        <v>96</v>
      </c>
    </row>
    <row r="22" spans="1:2" ht="13.5" customHeight="1">
      <c r="A22" s="125" t="s">
        <v>101</v>
      </c>
      <c r="B22" s="127" t="s">
        <v>109</v>
      </c>
    </row>
    <row r="23" spans="1:2" ht="13.5" customHeight="1">
      <c r="A23" s="125" t="s">
        <v>102</v>
      </c>
      <c r="B23" s="127" t="s">
        <v>110</v>
      </c>
    </row>
    <row r="24" spans="1:2" ht="13.5" customHeight="1">
      <c r="A24" s="125" t="s">
        <v>103</v>
      </c>
      <c r="B24" s="127" t="s">
        <v>111</v>
      </c>
    </row>
    <row r="25" spans="1:2" ht="13.5" customHeight="1">
      <c r="A25" s="125" t="s">
        <v>104</v>
      </c>
      <c r="B25" s="127" t="s">
        <v>112</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73" t="s">
        <v>93</v>
      </c>
      <c r="B1" s="173"/>
      <c r="C1" s="39" t="s">
        <v>1</v>
      </c>
      <c r="D1" s="69" t="s">
        <v>2</v>
      </c>
      <c r="E1" s="69"/>
      <c r="F1" s="40"/>
      <c r="G1" s="174" t="s">
        <v>95</v>
      </c>
      <c r="H1" s="174"/>
      <c r="I1" s="39" t="s">
        <v>1</v>
      </c>
      <c r="J1" s="69" t="s">
        <v>2</v>
      </c>
      <c r="K1" s="69"/>
    </row>
    <row r="2" spans="1:11" ht="12.75">
      <c r="A2" s="175" t="str">
        <f>Vorgaben!A15</f>
        <v>M17</v>
      </c>
      <c r="B2" s="175"/>
      <c r="C2" s="43"/>
      <c r="D2" s="44"/>
      <c r="E2" s="44"/>
      <c r="F2" s="40"/>
      <c r="G2" s="175" t="str">
        <f>Vorgaben!B15</f>
        <v>M25</v>
      </c>
      <c r="H2" s="175"/>
      <c r="I2" s="44"/>
      <c r="J2" s="45"/>
      <c r="K2" s="45"/>
    </row>
    <row r="3" spans="1:11" ht="12.75">
      <c r="A3" s="175" t="str">
        <f>Vorgaben!A16</f>
        <v>M18</v>
      </c>
      <c r="B3" s="175"/>
      <c r="C3" s="43"/>
      <c r="D3" s="44"/>
      <c r="E3" s="44"/>
      <c r="F3" s="40"/>
      <c r="G3" s="175" t="str">
        <f>Vorgaben!B16</f>
        <v>M26</v>
      </c>
      <c r="H3" s="175"/>
      <c r="I3" s="44"/>
      <c r="J3" s="45"/>
      <c r="K3" s="45"/>
    </row>
    <row r="4" spans="1:11" ht="12.75">
      <c r="A4" s="175" t="str">
        <f>Vorgaben!A17</f>
        <v>M19</v>
      </c>
      <c r="B4" s="175"/>
      <c r="C4" s="43"/>
      <c r="D4" s="44"/>
      <c r="E4" s="44"/>
      <c r="F4" s="40"/>
      <c r="G4" s="175" t="str">
        <f>Vorgaben!B17</f>
        <v>M27</v>
      </c>
      <c r="H4" s="175"/>
      <c r="I4" s="44"/>
      <c r="J4" s="45"/>
      <c r="K4" s="45"/>
    </row>
    <row r="5" spans="1:11" ht="12.75">
      <c r="A5" s="175" t="str">
        <f>Vorgaben!A18</f>
        <v>M20</v>
      </c>
      <c r="B5" s="175"/>
      <c r="C5" s="43"/>
      <c r="D5" s="44"/>
      <c r="E5" s="44"/>
      <c r="F5" s="40"/>
      <c r="G5" s="175" t="str">
        <f>Vorgaben!B18</f>
        <v>M28</v>
      </c>
      <c r="H5" s="175"/>
      <c r="I5" s="44"/>
      <c r="J5" s="45"/>
      <c r="K5" s="45"/>
    </row>
    <row r="6" ht="24.75" customHeight="1">
      <c r="H6" s="54"/>
    </row>
    <row r="7" spans="1:11" ht="12.75">
      <c r="A7" s="173" t="s">
        <v>94</v>
      </c>
      <c r="B7" s="173"/>
      <c r="C7" s="39" t="s">
        <v>1</v>
      </c>
      <c r="D7" s="69" t="s">
        <v>2</v>
      </c>
      <c r="E7" s="69"/>
      <c r="G7" s="174" t="s">
        <v>96</v>
      </c>
      <c r="H7" s="174"/>
      <c r="I7" s="39" t="s">
        <v>1</v>
      </c>
      <c r="J7" s="69" t="s">
        <v>2</v>
      </c>
      <c r="K7" s="69"/>
    </row>
    <row r="8" spans="1:11" ht="12.75">
      <c r="A8" s="175" t="str">
        <f>Vorgaben!A22</f>
        <v>M21</v>
      </c>
      <c r="B8" s="175"/>
      <c r="C8" s="43"/>
      <c r="D8" s="44"/>
      <c r="E8" s="44"/>
      <c r="G8" s="175" t="str">
        <f>Vorgaben!B22</f>
        <v>M29</v>
      </c>
      <c r="H8" s="175"/>
      <c r="I8" s="44"/>
      <c r="J8" s="46"/>
      <c r="K8" s="46"/>
    </row>
    <row r="9" spans="1:11" ht="12.75">
      <c r="A9" s="175" t="str">
        <f>Vorgaben!A23</f>
        <v>M22</v>
      </c>
      <c r="B9" s="175"/>
      <c r="C9" s="43"/>
      <c r="D9" s="44"/>
      <c r="E9" s="44"/>
      <c r="G9" s="175" t="str">
        <f>Vorgaben!B23</f>
        <v>M30</v>
      </c>
      <c r="H9" s="175"/>
      <c r="I9" s="44"/>
      <c r="J9" s="46"/>
      <c r="K9" s="46"/>
    </row>
    <row r="10" spans="1:11" ht="12.75">
      <c r="A10" s="175" t="str">
        <f>Vorgaben!A24</f>
        <v>M23</v>
      </c>
      <c r="B10" s="175"/>
      <c r="C10" s="43"/>
      <c r="D10" s="44"/>
      <c r="E10" s="44"/>
      <c r="G10" s="175" t="str">
        <f>Vorgaben!B24</f>
        <v>M31</v>
      </c>
      <c r="H10" s="175"/>
      <c r="I10" s="44"/>
      <c r="J10" s="46"/>
      <c r="K10" s="46"/>
    </row>
    <row r="11" spans="1:11" ht="12.75">
      <c r="A11" s="175" t="str">
        <f>Vorgaben!A25</f>
        <v>M24</v>
      </c>
      <c r="B11" s="175"/>
      <c r="C11" s="43"/>
      <c r="D11" s="44"/>
      <c r="E11" s="44"/>
      <c r="G11" s="175" t="str">
        <f>Vorgaben!B25</f>
        <v>M32</v>
      </c>
      <c r="H11" s="175"/>
      <c r="I11" s="44"/>
      <c r="J11" s="46"/>
      <c r="K11" s="46"/>
    </row>
    <row r="12" ht="12.75" customHeight="1"/>
    <row r="13" spans="1:11" s="47" customFormat="1" ht="27" customHeight="1">
      <c r="A13" s="47" t="s">
        <v>8</v>
      </c>
      <c r="B13" s="47" t="s">
        <v>9</v>
      </c>
      <c r="C13" s="48"/>
      <c r="D13" s="176" t="s">
        <v>10</v>
      </c>
      <c r="E13" s="176"/>
      <c r="F13" s="49" t="s">
        <v>11</v>
      </c>
      <c r="G13" s="49"/>
      <c r="H13" s="49"/>
      <c r="I13" s="50" t="s">
        <v>12</v>
      </c>
      <c r="J13" s="51"/>
      <c r="K13" s="51"/>
    </row>
    <row r="14" spans="1:11" ht="13.5">
      <c r="A14" s="70">
        <f>Vorgaben!$D$13</f>
        <v>0.375</v>
      </c>
      <c r="B14" s="72">
        <v>1</v>
      </c>
      <c r="C14" s="52"/>
      <c r="D14" s="177" t="s">
        <v>117</v>
      </c>
      <c r="E14" s="178"/>
      <c r="F14" s="53" t="str">
        <f>$A$2</f>
        <v>M17</v>
      </c>
      <c r="G14" s="42" t="s">
        <v>14</v>
      </c>
      <c r="H14" s="54" t="str">
        <f>$A$3</f>
        <v>M18</v>
      </c>
      <c r="I14" s="53">
        <f>IF(Spielplan!I30="","",Spielplan!I30)</f>
        <v>1</v>
      </c>
      <c r="J14" s="42" t="s">
        <v>15</v>
      </c>
      <c r="K14" s="53">
        <f>IF(Spielplan!K30="","",Spielplan!K30)</f>
        <v>0</v>
      </c>
    </row>
    <row r="15" spans="1:11" ht="13.5">
      <c r="A15" s="70">
        <f>A14+Vorgaben!$D$3+Vorgaben!$D$5</f>
        <v>0.3854166666666667</v>
      </c>
      <c r="B15" s="72">
        <v>2</v>
      </c>
      <c r="C15" s="52"/>
      <c r="D15" s="178" t="s">
        <v>113</v>
      </c>
      <c r="E15" s="178"/>
      <c r="F15" s="53" t="str">
        <f>$A$4</f>
        <v>M19</v>
      </c>
      <c r="G15" s="42" t="s">
        <v>14</v>
      </c>
      <c r="H15" s="54" t="str">
        <f>$A$5</f>
        <v>M20</v>
      </c>
      <c r="I15" s="53">
        <f>IF(Spielplan!I31="","",Spielplan!I31)</f>
        <v>1</v>
      </c>
      <c r="J15" s="42" t="s">
        <v>15</v>
      </c>
      <c r="K15" s="53">
        <f>IF(Spielplan!K31="","",Spielplan!K31)</f>
        <v>0</v>
      </c>
    </row>
    <row r="16" spans="1:11" ht="13.5">
      <c r="A16" s="70">
        <f>A15+Vorgaben!$D$3+Vorgaben!$D$5</f>
        <v>0.39583333333333337</v>
      </c>
      <c r="B16" s="72">
        <v>3</v>
      </c>
      <c r="C16" s="52"/>
      <c r="D16" s="178" t="s">
        <v>114</v>
      </c>
      <c r="E16" s="178"/>
      <c r="F16" s="53" t="str">
        <f>$A$8</f>
        <v>M21</v>
      </c>
      <c r="G16" s="42" t="s">
        <v>14</v>
      </c>
      <c r="H16" s="54" t="str">
        <f>$A$9</f>
        <v>M22</v>
      </c>
      <c r="I16" s="53">
        <f>IF(Spielplan!I32="","",Spielplan!I32)</f>
        <v>1</v>
      </c>
      <c r="J16" s="42" t="s">
        <v>15</v>
      </c>
      <c r="K16" s="53">
        <f>IF(Spielplan!K32="","",Spielplan!K32)</f>
        <v>0</v>
      </c>
    </row>
    <row r="17" spans="1:11" ht="13.5">
      <c r="A17" s="70">
        <f>A16+Vorgaben!$D$3+Vorgaben!$D$5</f>
        <v>0.40625000000000006</v>
      </c>
      <c r="B17" s="72">
        <v>4</v>
      </c>
      <c r="C17" s="52"/>
      <c r="D17" s="178" t="s">
        <v>114</v>
      </c>
      <c r="E17" s="178"/>
      <c r="F17" s="53" t="str">
        <f>$A$10</f>
        <v>M23</v>
      </c>
      <c r="G17" s="42" t="s">
        <v>14</v>
      </c>
      <c r="H17" s="54" t="str">
        <f>$A$11</f>
        <v>M24</v>
      </c>
      <c r="I17" s="53">
        <f>IF(Spielplan!I33="","",Spielplan!I33)</f>
        <v>1</v>
      </c>
      <c r="J17" s="42" t="s">
        <v>15</v>
      </c>
      <c r="K17" s="53">
        <f>IF(Spielplan!K33="","",Spielplan!K33)</f>
        <v>0</v>
      </c>
    </row>
    <row r="18" spans="1:11" ht="13.5">
      <c r="A18" s="70">
        <f>A17+Vorgaben!$D$3+Vorgaben!$D$5</f>
        <v>0.41666666666666674</v>
      </c>
      <c r="B18" s="72">
        <v>5</v>
      </c>
      <c r="C18" s="52"/>
      <c r="D18" s="178" t="s">
        <v>115</v>
      </c>
      <c r="E18" s="178"/>
      <c r="F18" s="53" t="str">
        <f>$G$2</f>
        <v>M25</v>
      </c>
      <c r="G18" s="42" t="s">
        <v>14</v>
      </c>
      <c r="H18" s="54" t="str">
        <f>$G$3</f>
        <v>M26</v>
      </c>
      <c r="I18" s="53">
        <f>IF(Spielplan!I38="","",Spielplan!I38)</f>
        <v>1</v>
      </c>
      <c r="J18" s="42" t="s">
        <v>15</v>
      </c>
      <c r="K18" s="53">
        <f>IF(Spielplan!K38="","",Spielplan!K38)</f>
        <v>0</v>
      </c>
    </row>
    <row r="19" spans="1:11" ht="13.5">
      <c r="A19" s="70">
        <f>A18+Vorgaben!$D$3+Vorgaben!$D$5</f>
        <v>0.4270833333333334</v>
      </c>
      <c r="B19" s="72">
        <v>6</v>
      </c>
      <c r="C19" s="52"/>
      <c r="D19" s="178" t="s">
        <v>115</v>
      </c>
      <c r="E19" s="178"/>
      <c r="F19" s="53" t="str">
        <f>$G$4</f>
        <v>M27</v>
      </c>
      <c r="G19" s="42" t="s">
        <v>14</v>
      </c>
      <c r="H19" s="54" t="str">
        <f>$G$5</f>
        <v>M28</v>
      </c>
      <c r="I19" s="53">
        <f>IF(Spielplan!I39="","",Spielplan!I39)</f>
        <v>1</v>
      </c>
      <c r="J19" s="42" t="s">
        <v>15</v>
      </c>
      <c r="K19" s="53">
        <f>IF(Spielplan!K39="","",Spielplan!K39)</f>
        <v>0</v>
      </c>
    </row>
    <row r="20" spans="1:11" ht="13.5">
      <c r="A20" s="70">
        <f>A19+Vorgaben!$D$3+Vorgaben!$D$5</f>
        <v>0.4375000000000001</v>
      </c>
      <c r="B20" s="72">
        <v>7</v>
      </c>
      <c r="C20" s="52"/>
      <c r="D20" s="178" t="s">
        <v>116</v>
      </c>
      <c r="E20" s="178"/>
      <c r="F20" s="53" t="str">
        <f>$G$8</f>
        <v>M29</v>
      </c>
      <c r="G20" s="42" t="s">
        <v>14</v>
      </c>
      <c r="H20" s="54" t="str">
        <f>$G$9</f>
        <v>M30</v>
      </c>
      <c r="I20" s="53">
        <f>IF(Spielplan!I40="","",Spielplan!I40)</f>
        <v>1</v>
      </c>
      <c r="J20" s="42" t="s">
        <v>15</v>
      </c>
      <c r="K20" s="53">
        <f>IF(Spielplan!K40="","",Spielplan!K40)</f>
        <v>0</v>
      </c>
    </row>
    <row r="21" spans="1:11" ht="13.5">
      <c r="A21" s="70">
        <f>A20+Vorgaben!$D$3+Vorgaben!$D$5</f>
        <v>0.4479166666666668</v>
      </c>
      <c r="B21" s="80">
        <v>8</v>
      </c>
      <c r="C21" s="52"/>
      <c r="D21" s="178" t="s">
        <v>116</v>
      </c>
      <c r="E21" s="178"/>
      <c r="F21" s="53" t="str">
        <f>$G$11</f>
        <v>M32</v>
      </c>
      <c r="G21" s="42" t="s">
        <v>14</v>
      </c>
      <c r="H21" s="54" t="str">
        <f>$G$10</f>
        <v>M31</v>
      </c>
      <c r="I21" s="53">
        <f>IF(Spielplan!I41="","",Spielplan!I41)</f>
        <v>1</v>
      </c>
      <c r="J21" s="42" t="s">
        <v>15</v>
      </c>
      <c r="K21" s="53">
        <f>IF(Spielplan!K41="","",Spielplan!K41)</f>
        <v>0</v>
      </c>
    </row>
    <row r="22" spans="1:11" ht="13.5">
      <c r="A22" s="70">
        <f>A21+Vorgaben!$D$3+Vorgaben!$D$5</f>
        <v>0.4583333333333335</v>
      </c>
      <c r="B22" s="72">
        <v>9</v>
      </c>
      <c r="C22" s="52"/>
      <c r="D22" s="178" t="s">
        <v>113</v>
      </c>
      <c r="E22" s="178"/>
      <c r="F22" s="53" t="str">
        <f>$A$5</f>
        <v>M20</v>
      </c>
      <c r="G22" s="42" t="s">
        <v>14</v>
      </c>
      <c r="H22" s="54" t="str">
        <f>$A$2</f>
        <v>M17</v>
      </c>
      <c r="I22" s="53">
        <f>IF(Spielplan!I46="","",Spielplan!I46)</f>
        <v>1</v>
      </c>
      <c r="J22" s="42" t="s">
        <v>15</v>
      </c>
      <c r="K22" s="53">
        <f>IF(Spielplan!K46="","",Spielplan!K46)</f>
        <v>0</v>
      </c>
    </row>
    <row r="23" spans="1:11" ht="13.5">
      <c r="A23" s="70">
        <f>A22+Vorgaben!$D$3+Vorgaben!$D$5</f>
        <v>0.46875000000000017</v>
      </c>
      <c r="B23" s="72">
        <v>10</v>
      </c>
      <c r="C23" s="52"/>
      <c r="D23" s="178" t="s">
        <v>113</v>
      </c>
      <c r="E23" s="178"/>
      <c r="F23" s="53" t="str">
        <f>$A$3</f>
        <v>M18</v>
      </c>
      <c r="G23" s="42" t="s">
        <v>14</v>
      </c>
      <c r="H23" s="54" t="str">
        <f>$A$4</f>
        <v>M19</v>
      </c>
      <c r="I23" s="53">
        <f>IF(Spielplan!I47="","",Spielplan!I47)</f>
        <v>1</v>
      </c>
      <c r="J23" s="42" t="s">
        <v>15</v>
      </c>
      <c r="K23" s="53">
        <f>IF(Spielplan!K47="","",Spielplan!K47)</f>
        <v>0</v>
      </c>
    </row>
    <row r="24" spans="1:11" ht="13.5">
      <c r="A24" s="70">
        <f>A23+Vorgaben!$D$3+Vorgaben!$D$5</f>
        <v>0.47916666666666685</v>
      </c>
      <c r="B24" s="72">
        <v>11</v>
      </c>
      <c r="C24" s="52"/>
      <c r="D24" s="178" t="s">
        <v>114</v>
      </c>
      <c r="E24" s="178"/>
      <c r="F24" s="53" t="str">
        <f>$A$11</f>
        <v>M24</v>
      </c>
      <c r="G24" s="42" t="s">
        <v>14</v>
      </c>
      <c r="H24" s="54" t="str">
        <f>$A$8</f>
        <v>M21</v>
      </c>
      <c r="I24" s="53">
        <f>IF(Spielplan!I48="","",Spielplan!I48)</f>
        <v>1</v>
      </c>
      <c r="J24" s="42" t="s">
        <v>15</v>
      </c>
      <c r="K24" s="53">
        <f>IF(Spielplan!K48="","",Spielplan!K48)</f>
        <v>0</v>
      </c>
    </row>
    <row r="25" spans="1:11" ht="13.5">
      <c r="A25" s="70">
        <f>A24+Vorgaben!$D$3+Vorgaben!$D$5</f>
        <v>0.48958333333333354</v>
      </c>
      <c r="B25" s="72">
        <v>12</v>
      </c>
      <c r="C25" s="52"/>
      <c r="D25" s="178" t="s">
        <v>114</v>
      </c>
      <c r="E25" s="178"/>
      <c r="F25" s="53" t="str">
        <f>$A$9</f>
        <v>M22</v>
      </c>
      <c r="G25" s="42" t="s">
        <v>14</v>
      </c>
      <c r="H25" s="54" t="str">
        <f>$A$10</f>
        <v>M23</v>
      </c>
      <c r="I25" s="53">
        <f>IF(Spielplan!I49="","",Spielplan!I49)</f>
        <v>1</v>
      </c>
      <c r="J25" s="42" t="s">
        <v>15</v>
      </c>
      <c r="K25" s="53">
        <f>IF(Spielplan!K49="","",Spielplan!K49)</f>
        <v>0</v>
      </c>
    </row>
    <row r="26" spans="1:11" ht="13.5">
      <c r="A26" s="70">
        <f>A25+Vorgaben!$D$3+Vorgaben!$D$5</f>
        <v>0.5000000000000002</v>
      </c>
      <c r="B26" s="72">
        <v>13</v>
      </c>
      <c r="C26" s="52"/>
      <c r="D26" s="178" t="s">
        <v>115</v>
      </c>
      <c r="E26" s="178"/>
      <c r="F26" s="53" t="str">
        <f>$G$5</f>
        <v>M28</v>
      </c>
      <c r="G26" s="42" t="s">
        <v>14</v>
      </c>
      <c r="H26" s="54" t="str">
        <f>$G$2</f>
        <v>M25</v>
      </c>
      <c r="I26" s="53">
        <f>IF(Spielplan!I54="","",Spielplan!I54)</f>
        <v>1</v>
      </c>
      <c r="J26" s="42" t="s">
        <v>15</v>
      </c>
      <c r="K26" s="53">
        <f>IF(Spielplan!K54="","",Spielplan!K54)</f>
        <v>0</v>
      </c>
    </row>
    <row r="27" spans="1:11" ht="13.5">
      <c r="A27" s="70">
        <f>A26+Vorgaben!$D$3+Vorgaben!$D$5</f>
        <v>0.5104166666666669</v>
      </c>
      <c r="B27" s="72">
        <v>14</v>
      </c>
      <c r="C27" s="52"/>
      <c r="D27" s="178" t="s">
        <v>115</v>
      </c>
      <c r="E27" s="178"/>
      <c r="F27" s="53" t="str">
        <f>$G$3</f>
        <v>M26</v>
      </c>
      <c r="G27" s="42" t="s">
        <v>14</v>
      </c>
      <c r="H27" s="54" t="str">
        <f>$G$4</f>
        <v>M27</v>
      </c>
      <c r="I27" s="53">
        <f>IF(Spielplan!I55="","",Spielplan!I55)</f>
        <v>1</v>
      </c>
      <c r="J27" s="42" t="s">
        <v>15</v>
      </c>
      <c r="K27" s="53">
        <f>IF(Spielplan!K55="","",Spielplan!K55)</f>
        <v>0</v>
      </c>
    </row>
    <row r="28" spans="1:11" ht="13.5">
      <c r="A28" s="70">
        <f>A27+Vorgaben!$D$3+Vorgaben!$D$5</f>
        <v>0.5208333333333335</v>
      </c>
      <c r="B28" s="80">
        <v>15</v>
      </c>
      <c r="C28" s="52"/>
      <c r="D28" s="178" t="s">
        <v>116</v>
      </c>
      <c r="E28" s="178"/>
      <c r="F28" s="53" t="str">
        <f>$G$8</f>
        <v>M29</v>
      </c>
      <c r="G28" s="42" t="s">
        <v>14</v>
      </c>
      <c r="H28" s="54" t="str">
        <f>$G$10</f>
        <v>M31</v>
      </c>
      <c r="I28" s="53">
        <f>IF(Spielplan!I56="","",Spielplan!I56)</f>
        <v>1</v>
      </c>
      <c r="J28" s="42" t="s">
        <v>15</v>
      </c>
      <c r="K28" s="53">
        <f>IF(Spielplan!K56="","",Spielplan!K56)</f>
        <v>0</v>
      </c>
    </row>
    <row r="29" spans="1:11" ht="13.5">
      <c r="A29" s="70">
        <f>A28+Vorgaben!$D$3+Vorgaben!$D$5</f>
        <v>0.5312500000000001</v>
      </c>
      <c r="B29" s="80">
        <v>16</v>
      </c>
      <c r="C29" s="52"/>
      <c r="D29" s="178" t="s">
        <v>116</v>
      </c>
      <c r="E29" s="178"/>
      <c r="F29" s="53" t="str">
        <f>$G$9</f>
        <v>M30</v>
      </c>
      <c r="G29" s="42" t="s">
        <v>14</v>
      </c>
      <c r="H29" s="54" t="str">
        <f>$G$11</f>
        <v>M32</v>
      </c>
      <c r="I29" s="53">
        <f>IF(Spielplan!I57="","",Spielplan!I57)</f>
        <v>1</v>
      </c>
      <c r="J29" s="42" t="s">
        <v>15</v>
      </c>
      <c r="K29" s="53">
        <f>IF(Spielplan!K57="","",Spielplan!K57)</f>
        <v>0</v>
      </c>
    </row>
    <row r="30" spans="1:11" ht="13.5">
      <c r="A30" s="70">
        <f>A29+Vorgaben!$D$3+Vorgaben!$D$5</f>
        <v>0.5416666666666667</v>
      </c>
      <c r="B30" s="72">
        <v>17</v>
      </c>
      <c r="C30" s="52"/>
      <c r="D30" s="178" t="s">
        <v>113</v>
      </c>
      <c r="E30" s="178"/>
      <c r="F30" s="53" t="str">
        <f>$A$2</f>
        <v>M17</v>
      </c>
      <c r="G30" s="42" t="s">
        <v>14</v>
      </c>
      <c r="H30" s="54" t="str">
        <f>$A$4</f>
        <v>M19</v>
      </c>
      <c r="I30" s="53">
        <f>IF(Spielplan!I66="","",Spielplan!I66)</f>
        <v>1</v>
      </c>
      <c r="J30" s="42" t="s">
        <v>15</v>
      </c>
      <c r="K30" s="53">
        <f>IF(Spielplan!K66="","",Spielplan!K66)</f>
        <v>0</v>
      </c>
    </row>
    <row r="31" spans="1:11" ht="13.5">
      <c r="A31" s="70">
        <f>A30+Vorgaben!$D$3+Vorgaben!$D$5</f>
        <v>0.5520833333333334</v>
      </c>
      <c r="B31" s="72">
        <v>18</v>
      </c>
      <c r="C31" s="52"/>
      <c r="D31" s="178" t="s">
        <v>113</v>
      </c>
      <c r="E31" s="178"/>
      <c r="F31" s="53" t="str">
        <f>A3</f>
        <v>M18</v>
      </c>
      <c r="G31" s="42" t="s">
        <v>14</v>
      </c>
      <c r="H31" s="54" t="str">
        <f>$A$5</f>
        <v>M20</v>
      </c>
      <c r="I31" s="53">
        <f>IF(Spielplan!I67="","",Spielplan!I67)</f>
        <v>1</v>
      </c>
      <c r="J31" s="42" t="s">
        <v>15</v>
      </c>
      <c r="K31" s="53">
        <f>IF(Spielplan!K67="","",Spielplan!K67)</f>
        <v>0</v>
      </c>
    </row>
    <row r="32" spans="1:11" ht="13.5">
      <c r="A32" s="70">
        <f>A31+Vorgaben!$D$3+Vorgaben!$D$5</f>
        <v>0.5625</v>
      </c>
      <c r="B32" s="72">
        <v>19</v>
      </c>
      <c r="C32" s="52"/>
      <c r="D32" s="178" t="s">
        <v>114</v>
      </c>
      <c r="E32" s="178"/>
      <c r="F32" s="53" t="str">
        <f>$A$8</f>
        <v>M21</v>
      </c>
      <c r="G32" s="42" t="s">
        <v>14</v>
      </c>
      <c r="H32" s="54" t="str">
        <f>$A$10</f>
        <v>M23</v>
      </c>
      <c r="I32" s="53">
        <f>IF(Spielplan!I68="","",Spielplan!I68)</f>
        <v>1</v>
      </c>
      <c r="J32" s="42" t="s">
        <v>15</v>
      </c>
      <c r="K32" s="53">
        <f>IF(Spielplan!K68="","",Spielplan!K68)</f>
        <v>0</v>
      </c>
    </row>
    <row r="33" spans="1:11" ht="13.5">
      <c r="A33" s="70">
        <f>A32+Vorgaben!$D$3+Vorgaben!$D$5</f>
        <v>0.5729166666666666</v>
      </c>
      <c r="B33" s="72">
        <v>20</v>
      </c>
      <c r="C33" s="52"/>
      <c r="D33" s="178" t="s">
        <v>114</v>
      </c>
      <c r="E33" s="178"/>
      <c r="F33" s="53" t="str">
        <f>$A$9</f>
        <v>M22</v>
      </c>
      <c r="G33" s="42" t="s">
        <v>14</v>
      </c>
      <c r="H33" s="54" t="str">
        <f>$A$11</f>
        <v>M24</v>
      </c>
      <c r="I33" s="53">
        <f>IF(Spielplan!I69="","",Spielplan!I69)</f>
        <v>1</v>
      </c>
      <c r="J33" s="42" t="s">
        <v>15</v>
      </c>
      <c r="K33" s="53">
        <f>IF(Spielplan!K69="","",Spielplan!K69)</f>
        <v>0</v>
      </c>
    </row>
    <row r="34" spans="1:11" ht="13.5">
      <c r="A34" s="70">
        <f>A33+Vorgaben!$D$3+Vorgaben!$D$5</f>
        <v>0.5833333333333333</v>
      </c>
      <c r="B34" s="72">
        <v>21</v>
      </c>
      <c r="C34" s="52"/>
      <c r="D34" s="178" t="s">
        <v>115</v>
      </c>
      <c r="E34" s="178"/>
      <c r="F34" s="53" t="str">
        <f>$G$2</f>
        <v>M25</v>
      </c>
      <c r="G34" s="42" t="s">
        <v>14</v>
      </c>
      <c r="H34" s="54" t="str">
        <f>$G$4</f>
        <v>M27</v>
      </c>
      <c r="I34" s="53">
        <f>IF(Spielplan!I70="","",Spielplan!I70)</f>
        <v>1</v>
      </c>
      <c r="J34" s="42" t="s">
        <v>15</v>
      </c>
      <c r="K34" s="53">
        <f>IF(Spielplan!K70="","",Spielplan!K70)</f>
        <v>0</v>
      </c>
    </row>
    <row r="35" spans="1:11" ht="13.5">
      <c r="A35" s="70">
        <f>A34+Vorgaben!$D$3+Vorgaben!$D$5</f>
        <v>0.5937499999999999</v>
      </c>
      <c r="B35" s="72">
        <v>22</v>
      </c>
      <c r="C35" s="52"/>
      <c r="D35" s="178" t="s">
        <v>115</v>
      </c>
      <c r="E35" s="178"/>
      <c r="F35" s="53" t="str">
        <f>$G$3</f>
        <v>M26</v>
      </c>
      <c r="G35" s="42" t="s">
        <v>14</v>
      </c>
      <c r="H35" s="54" t="str">
        <f>$G$5</f>
        <v>M28</v>
      </c>
      <c r="I35" s="53">
        <f>IF(Spielplan!I71="","",Spielplan!I71)</f>
        <v>1</v>
      </c>
      <c r="J35" s="42" t="s">
        <v>15</v>
      </c>
      <c r="K35" s="53">
        <f>IF(Spielplan!K71="","",Spielplan!K71)</f>
        <v>0</v>
      </c>
    </row>
    <row r="36" spans="1:11" ht="13.5">
      <c r="A36" s="70">
        <f>A35+Vorgaben!$D$3+Vorgaben!$D$5</f>
        <v>0.6041666666666665</v>
      </c>
      <c r="B36" s="80">
        <v>23</v>
      </c>
      <c r="C36" s="52"/>
      <c r="D36" s="178" t="s">
        <v>116</v>
      </c>
      <c r="E36" s="178"/>
      <c r="F36" s="53" t="str">
        <f>$G$10</f>
        <v>M31</v>
      </c>
      <c r="G36" s="42" t="s">
        <v>14</v>
      </c>
      <c r="H36" s="54" t="str">
        <f>$G$9</f>
        <v>M30</v>
      </c>
      <c r="I36" s="53">
        <f>IF(Spielplan!I72="","",Spielplan!I72)</f>
        <v>1</v>
      </c>
      <c r="J36" s="42" t="s">
        <v>15</v>
      </c>
      <c r="K36" s="53">
        <f>IF(Spielplan!K72="","",Spielplan!K72)</f>
        <v>0</v>
      </c>
    </row>
    <row r="37" spans="1:11" ht="13.5">
      <c r="A37" s="70">
        <f>A36+Vorgaben!$D$3+Vorgaben!$D$5</f>
        <v>0.6145833333333331</v>
      </c>
      <c r="B37" s="80">
        <v>24</v>
      </c>
      <c r="C37" s="52"/>
      <c r="D37" s="178" t="s">
        <v>116</v>
      </c>
      <c r="E37" s="178"/>
      <c r="F37" s="53" t="str">
        <f>$G$11</f>
        <v>M32</v>
      </c>
      <c r="G37" s="42" t="s">
        <v>14</v>
      </c>
      <c r="H37" s="54" t="str">
        <f>$G$8</f>
        <v>M29</v>
      </c>
      <c r="I37" s="53">
        <f>IF(Spielplan!I73="","",Spielplan!I73)</f>
        <v>1</v>
      </c>
      <c r="J37" s="42" t="s">
        <v>15</v>
      </c>
      <c r="K37" s="53">
        <f>IF(Spielplan!K73="","",Spielplan!K73)</f>
        <v>0</v>
      </c>
    </row>
    <row r="38" spans="1:10" ht="55.5" customHeight="1">
      <c r="A38" s="70"/>
      <c r="B38" s="66" t="s">
        <v>9</v>
      </c>
      <c r="C38" s="40"/>
      <c r="D38" s="57"/>
      <c r="E38" s="57"/>
      <c r="F38" s="179" t="s">
        <v>86</v>
      </c>
      <c r="G38" s="179"/>
      <c r="H38" s="179"/>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80"/>
      <c r="J40" s="180"/>
      <c r="K40" s="180"/>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80"/>
      <c r="J43" s="180"/>
      <c r="K43" s="180"/>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80"/>
      <c r="J46" s="180"/>
      <c r="K46" s="180"/>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80"/>
      <c r="J49" s="180"/>
      <c r="K49" s="180"/>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80"/>
      <c r="J52" s="180"/>
      <c r="K52" s="180"/>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80"/>
      <c r="J55" s="180"/>
      <c r="K55" s="180"/>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80"/>
      <c r="J58" s="180"/>
      <c r="K58" s="180"/>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80"/>
      <c r="J61" s="180"/>
      <c r="K61" s="180"/>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81" t="s">
        <v>19</v>
      </c>
      <c r="G64" s="181"/>
      <c r="H64" s="181"/>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80"/>
      <c r="J66" s="180"/>
      <c r="K66" s="180"/>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80"/>
      <c r="J69" s="180"/>
      <c r="K69" s="180"/>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80"/>
      <c r="J72" s="180"/>
      <c r="K72" s="180"/>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80"/>
      <c r="J75" s="180"/>
      <c r="K75" s="180"/>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81" t="s">
        <v>28</v>
      </c>
      <c r="G78" s="181"/>
      <c r="H78" s="181"/>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80"/>
      <c r="J80" s="180"/>
      <c r="K80" s="180"/>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80"/>
      <c r="J83" s="180"/>
      <c r="K83" s="180"/>
    </row>
    <row r="84" spans="1:8" ht="13.5">
      <c r="A84" s="70"/>
      <c r="B84" s="73"/>
      <c r="C84" s="77"/>
      <c r="D84" s="57"/>
      <c r="E84" s="57"/>
      <c r="G84" s="53"/>
      <c r="H84" s="53"/>
    </row>
    <row r="85" spans="1:11" ht="13.5">
      <c r="A85" s="70"/>
      <c r="B85" s="73"/>
      <c r="C85" s="77"/>
      <c r="D85" s="57"/>
      <c r="E85" s="62"/>
      <c r="F85" s="60" t="s">
        <v>61</v>
      </c>
      <c r="G85" s="60"/>
      <c r="H85" s="60" t="s">
        <v>62</v>
      </c>
      <c r="I85" s="180"/>
      <c r="J85" s="180"/>
      <c r="K85" s="180"/>
    </row>
    <row r="86" spans="1:10" ht="33.75" customHeight="1">
      <c r="A86" s="70"/>
      <c r="B86" s="73"/>
      <c r="C86" s="77"/>
      <c r="D86" s="57"/>
      <c r="E86" s="62"/>
      <c r="F86" s="179" t="s">
        <v>29</v>
      </c>
      <c r="G86" s="179"/>
      <c r="H86" s="179"/>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80"/>
      <c r="J88" s="180"/>
      <c r="K88" s="180"/>
    </row>
    <row r="89" spans="1:8" ht="13.5">
      <c r="A89" s="70"/>
      <c r="B89" s="73"/>
      <c r="C89" s="77"/>
      <c r="D89" s="57"/>
      <c r="E89" s="57"/>
      <c r="G89" s="53"/>
      <c r="H89" s="53"/>
    </row>
    <row r="90" spans="1:10" ht="24" customHeight="1">
      <c r="A90" s="70"/>
      <c r="B90" s="73"/>
      <c r="C90" s="77"/>
      <c r="D90" s="57"/>
      <c r="E90" s="62"/>
      <c r="F90" s="181" t="s">
        <v>30</v>
      </c>
      <c r="G90" s="181"/>
      <c r="H90" s="181"/>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80"/>
      <c r="J92" s="180"/>
      <c r="K92" s="180"/>
    </row>
    <row r="93" spans="1:10" ht="12.75">
      <c r="A93" s="55"/>
      <c r="C93" s="40"/>
      <c r="F93" s="40"/>
      <c r="H93" s="40"/>
      <c r="J93" s="40"/>
    </row>
  </sheetData>
  <sheetProtection/>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9">
      <selection activeCell="I14" sqref="I14"/>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73" t="s">
        <v>0</v>
      </c>
      <c r="B1" s="173"/>
      <c r="C1" s="39" t="s">
        <v>1</v>
      </c>
      <c r="D1" s="69" t="s">
        <v>2</v>
      </c>
      <c r="E1" s="69"/>
      <c r="F1" s="40"/>
      <c r="G1" s="174" t="s">
        <v>3</v>
      </c>
      <c r="H1" s="174"/>
      <c r="I1" s="39" t="s">
        <v>1</v>
      </c>
      <c r="J1" s="69" t="s">
        <v>2</v>
      </c>
      <c r="K1" s="69"/>
    </row>
    <row r="2" spans="1:11" ht="12.75">
      <c r="A2" s="175" t="str">
        <f>Vorgaben!A2</f>
        <v>M01</v>
      </c>
      <c r="B2" s="175"/>
      <c r="C2" s="43"/>
      <c r="D2" s="44"/>
      <c r="E2" s="44"/>
      <c r="F2" s="40"/>
      <c r="G2" s="175" t="str">
        <f>Vorgaben!B2</f>
        <v>M09</v>
      </c>
      <c r="H2" s="175"/>
      <c r="I2" s="44"/>
      <c r="J2" s="45"/>
      <c r="K2" s="45"/>
    </row>
    <row r="3" spans="1:11" ht="12.75">
      <c r="A3" s="175" t="str">
        <f>Vorgaben!A3</f>
        <v>M02</v>
      </c>
      <c r="B3" s="175"/>
      <c r="C3" s="43"/>
      <c r="D3" s="44"/>
      <c r="E3" s="44"/>
      <c r="F3" s="40"/>
      <c r="G3" s="175" t="str">
        <f>Vorgaben!B3</f>
        <v>M10</v>
      </c>
      <c r="H3" s="175"/>
      <c r="I3" s="44"/>
      <c r="J3" s="45"/>
      <c r="K3" s="45"/>
    </row>
    <row r="4" spans="1:11" ht="12.75">
      <c r="A4" s="175" t="str">
        <f>Vorgaben!A4</f>
        <v>M03</v>
      </c>
      <c r="B4" s="175"/>
      <c r="C4" s="43"/>
      <c r="D4" s="44"/>
      <c r="E4" s="44"/>
      <c r="F4" s="40"/>
      <c r="G4" s="175" t="str">
        <f>Vorgaben!B4</f>
        <v>M11</v>
      </c>
      <c r="H4" s="175"/>
      <c r="I4" s="44"/>
      <c r="J4" s="45"/>
      <c r="K4" s="45"/>
    </row>
    <row r="5" spans="1:11" ht="12.75">
      <c r="A5" s="175" t="str">
        <f>Vorgaben!A5</f>
        <v>M04</v>
      </c>
      <c r="B5" s="175"/>
      <c r="C5" s="43"/>
      <c r="D5" s="44"/>
      <c r="E5" s="44"/>
      <c r="F5" s="40"/>
      <c r="G5" s="175" t="str">
        <f>Vorgaben!B5</f>
        <v>M12</v>
      </c>
      <c r="H5" s="175"/>
      <c r="I5" s="44"/>
      <c r="J5" s="45"/>
      <c r="K5" s="45"/>
    </row>
    <row r="6" ht="24.75" customHeight="1">
      <c r="H6" s="54"/>
    </row>
    <row r="7" spans="1:11" ht="12.75">
      <c r="A7" s="173" t="s">
        <v>6</v>
      </c>
      <c r="B7" s="173"/>
      <c r="C7" s="39" t="s">
        <v>1</v>
      </c>
      <c r="D7" s="69" t="s">
        <v>2</v>
      </c>
      <c r="E7" s="69"/>
      <c r="G7" s="174" t="s">
        <v>7</v>
      </c>
      <c r="H7" s="174"/>
      <c r="I7" s="39" t="s">
        <v>1</v>
      </c>
      <c r="J7" s="69" t="s">
        <v>2</v>
      </c>
      <c r="K7" s="69"/>
    </row>
    <row r="8" spans="1:11" ht="12.75">
      <c r="A8" s="175" t="str">
        <f>Vorgaben!A9</f>
        <v>M05</v>
      </c>
      <c r="B8" s="175"/>
      <c r="C8" s="43"/>
      <c r="D8" s="44"/>
      <c r="E8" s="44"/>
      <c r="G8" s="175" t="str">
        <f>Vorgaben!B9</f>
        <v>M13</v>
      </c>
      <c r="H8" s="175"/>
      <c r="I8" s="44"/>
      <c r="J8" s="46"/>
      <c r="K8" s="46"/>
    </row>
    <row r="9" spans="1:11" ht="12.75">
      <c r="A9" s="175" t="str">
        <f>Vorgaben!A10</f>
        <v>M06</v>
      </c>
      <c r="B9" s="175"/>
      <c r="C9" s="43"/>
      <c r="D9" s="44"/>
      <c r="E9" s="44"/>
      <c r="G9" s="175" t="str">
        <f>Vorgaben!B10</f>
        <v>M14</v>
      </c>
      <c r="H9" s="175"/>
      <c r="I9" s="44"/>
      <c r="J9" s="46"/>
      <c r="K9" s="46"/>
    </row>
    <row r="10" spans="1:11" ht="12.75">
      <c r="A10" s="175" t="str">
        <f>Vorgaben!A11</f>
        <v>M07</v>
      </c>
      <c r="B10" s="175"/>
      <c r="C10" s="43"/>
      <c r="D10" s="44"/>
      <c r="E10" s="44"/>
      <c r="G10" s="175" t="str">
        <f>Vorgaben!B11</f>
        <v>M15</v>
      </c>
      <c r="H10" s="175"/>
      <c r="I10" s="44"/>
      <c r="J10" s="46"/>
      <c r="K10" s="46"/>
    </row>
    <row r="11" spans="1:11" ht="12.75">
      <c r="A11" s="175" t="str">
        <f>Vorgaben!A12</f>
        <v>M08</v>
      </c>
      <c r="B11" s="175"/>
      <c r="C11" s="43"/>
      <c r="D11" s="44"/>
      <c r="E11" s="44"/>
      <c r="G11" s="175" t="str">
        <f>Vorgaben!B12</f>
        <v>M16</v>
      </c>
      <c r="H11" s="175"/>
      <c r="I11" s="44"/>
      <c r="J11" s="46"/>
      <c r="K11" s="46"/>
    </row>
    <row r="12" ht="12.75" customHeight="1"/>
    <row r="13" spans="1:11" s="47" customFormat="1" ht="27" customHeight="1">
      <c r="A13" s="47" t="s">
        <v>8</v>
      </c>
      <c r="B13" s="47" t="s">
        <v>9</v>
      </c>
      <c r="C13" s="48"/>
      <c r="D13" s="176" t="s">
        <v>10</v>
      </c>
      <c r="E13" s="176"/>
      <c r="F13" s="49" t="s">
        <v>11</v>
      </c>
      <c r="G13" s="49"/>
      <c r="H13" s="49"/>
      <c r="I13" s="50" t="s">
        <v>12</v>
      </c>
      <c r="J13" s="51"/>
      <c r="K13" s="51"/>
    </row>
    <row r="14" spans="1:11" ht="13.5">
      <c r="A14" s="70">
        <f>Vorgaben!$D$13</f>
        <v>0.375</v>
      </c>
      <c r="B14" s="72">
        <v>1</v>
      </c>
      <c r="C14" s="52"/>
      <c r="D14" s="178" t="s">
        <v>13</v>
      </c>
      <c r="E14" s="178"/>
      <c r="F14" s="53" t="str">
        <f>$A$2</f>
        <v>M01</v>
      </c>
      <c r="G14" s="42" t="s">
        <v>14</v>
      </c>
      <c r="H14" s="54" t="str">
        <f>$A$3</f>
        <v>M02</v>
      </c>
      <c r="I14" s="53">
        <f>IF(Spielplan!I26="","",Spielplan!I26)</f>
        <v>1</v>
      </c>
      <c r="J14" s="42" t="s">
        <v>15</v>
      </c>
      <c r="K14" s="53">
        <f>IF(Spielplan!K26="","",Spielplan!K26)</f>
        <v>0</v>
      </c>
    </row>
    <row r="15" spans="1:11" ht="13.5">
      <c r="A15" s="70">
        <f>A14+Vorgaben!$D$3+Vorgaben!$D$5</f>
        <v>0.3854166666666667</v>
      </c>
      <c r="B15" s="72">
        <v>2</v>
      </c>
      <c r="C15" s="52"/>
      <c r="D15" s="178" t="s">
        <v>13</v>
      </c>
      <c r="E15" s="178"/>
      <c r="F15" s="53" t="str">
        <f>$A$4</f>
        <v>M03</v>
      </c>
      <c r="G15" s="42" t="s">
        <v>14</v>
      </c>
      <c r="H15" s="54" t="str">
        <f>$A$5</f>
        <v>M04</v>
      </c>
      <c r="I15" s="53">
        <f>IF(Spielplan!I27="","",Spielplan!I27)</f>
        <v>0</v>
      </c>
      <c r="J15" s="42" t="s">
        <v>15</v>
      </c>
      <c r="K15" s="53">
        <f>IF(Spielplan!K27="","",Spielplan!K27)</f>
        <v>0</v>
      </c>
    </row>
    <row r="16" spans="1:11" ht="13.5">
      <c r="A16" s="70">
        <f>A15+Vorgaben!$D$3+Vorgaben!$D$5</f>
        <v>0.39583333333333337</v>
      </c>
      <c r="B16" s="72">
        <v>3</v>
      </c>
      <c r="C16" s="52"/>
      <c r="D16" s="178" t="s">
        <v>16</v>
      </c>
      <c r="E16" s="178"/>
      <c r="F16" s="53" t="str">
        <f>$A$8</f>
        <v>M05</v>
      </c>
      <c r="G16" s="42" t="s">
        <v>14</v>
      </c>
      <c r="H16" s="54" t="str">
        <f>$A$9</f>
        <v>M06</v>
      </c>
      <c r="I16" s="53">
        <f>IF(Spielplan!I28="","",Spielplan!I28)</f>
        <v>1</v>
      </c>
      <c r="J16" s="42" t="s">
        <v>15</v>
      </c>
      <c r="K16" s="53">
        <f>IF(Spielplan!K28="","",Spielplan!K28)</f>
        <v>0</v>
      </c>
    </row>
    <row r="17" spans="1:11" ht="13.5">
      <c r="A17" s="70">
        <f>A16+Vorgaben!$D$3+Vorgaben!$D$5</f>
        <v>0.40625000000000006</v>
      </c>
      <c r="B17" s="72">
        <v>4</v>
      </c>
      <c r="C17" s="52"/>
      <c r="D17" s="178" t="s">
        <v>16</v>
      </c>
      <c r="E17" s="178"/>
      <c r="F17" s="53" t="str">
        <f>$A$10</f>
        <v>M07</v>
      </c>
      <c r="G17" s="42" t="s">
        <v>14</v>
      </c>
      <c r="H17" s="54" t="str">
        <f>$A$11</f>
        <v>M08</v>
      </c>
      <c r="I17" s="53">
        <f>IF(Spielplan!I29="","",Spielplan!I29)</f>
        <v>1</v>
      </c>
      <c r="J17" s="42" t="s">
        <v>15</v>
      </c>
      <c r="K17" s="53">
        <f>IF(Spielplan!K29="","",Spielplan!K29)</f>
        <v>0</v>
      </c>
    </row>
    <row r="18" spans="1:11" ht="13.5">
      <c r="A18" s="70">
        <f>A17+Vorgaben!$D$3+Vorgaben!$D$5</f>
        <v>0.41666666666666674</v>
      </c>
      <c r="B18" s="72">
        <v>5</v>
      </c>
      <c r="C18" s="52"/>
      <c r="D18" s="178" t="s">
        <v>17</v>
      </c>
      <c r="E18" s="178"/>
      <c r="F18" s="53" t="str">
        <f>$G$2</f>
        <v>M09</v>
      </c>
      <c r="G18" s="42" t="s">
        <v>14</v>
      </c>
      <c r="H18" s="54" t="str">
        <f>$G$3</f>
        <v>M10</v>
      </c>
      <c r="I18" s="53">
        <f>IF(Spielplan!I34="","",Spielplan!I34)</f>
        <v>1</v>
      </c>
      <c r="J18" s="42" t="s">
        <v>15</v>
      </c>
      <c r="K18" s="53">
        <f>IF(Spielplan!K34="","",Spielplan!K34)</f>
        <v>0</v>
      </c>
    </row>
    <row r="19" spans="1:11" ht="13.5">
      <c r="A19" s="70">
        <f>A18+Vorgaben!$D$3+Vorgaben!$D$5</f>
        <v>0.4270833333333334</v>
      </c>
      <c r="B19" s="72">
        <v>6</v>
      </c>
      <c r="C19" s="52"/>
      <c r="D19" s="178" t="s">
        <v>17</v>
      </c>
      <c r="E19" s="178"/>
      <c r="F19" s="53" t="str">
        <f>$G$4</f>
        <v>M11</v>
      </c>
      <c r="G19" s="42" t="s">
        <v>14</v>
      </c>
      <c r="H19" s="54" t="str">
        <f>$G$5</f>
        <v>M12</v>
      </c>
      <c r="I19" s="53">
        <f>IF(Spielplan!I35="","",Spielplan!I35)</f>
        <v>1</v>
      </c>
      <c r="J19" s="42" t="s">
        <v>15</v>
      </c>
      <c r="K19" s="53">
        <f>IF(Spielplan!K35="","",Spielplan!K35)</f>
        <v>0</v>
      </c>
    </row>
    <row r="20" spans="1:11" ht="13.5">
      <c r="A20" s="70">
        <f>A19+Vorgaben!$D$3+Vorgaben!$D$5</f>
        <v>0.4375000000000001</v>
      </c>
      <c r="B20" s="72">
        <v>7</v>
      </c>
      <c r="C20" s="52"/>
      <c r="D20" s="178" t="s">
        <v>18</v>
      </c>
      <c r="E20" s="178"/>
      <c r="F20" s="53" t="str">
        <f>$G$8</f>
        <v>M13</v>
      </c>
      <c r="G20" s="42" t="s">
        <v>14</v>
      </c>
      <c r="H20" s="54" t="str">
        <f>$G$9</f>
        <v>M14</v>
      </c>
      <c r="I20" s="53">
        <f>IF(Spielplan!I36="","",Spielplan!I36)</f>
        <v>1</v>
      </c>
      <c r="J20" s="42" t="s">
        <v>15</v>
      </c>
      <c r="K20" s="53">
        <f>IF(Spielplan!K36="","",Spielplan!K36)</f>
        <v>0</v>
      </c>
    </row>
    <row r="21" spans="1:11" ht="13.5">
      <c r="A21" s="70">
        <f>A20+Vorgaben!$D$3+Vorgaben!$D$5</f>
        <v>0.4479166666666668</v>
      </c>
      <c r="B21" s="80">
        <v>8</v>
      </c>
      <c r="C21" s="52"/>
      <c r="D21" s="178" t="s">
        <v>18</v>
      </c>
      <c r="E21" s="178"/>
      <c r="F21" s="53" t="str">
        <f>$G$11</f>
        <v>M16</v>
      </c>
      <c r="G21" s="42" t="s">
        <v>14</v>
      </c>
      <c r="H21" s="54" t="str">
        <f>$G$10</f>
        <v>M15</v>
      </c>
      <c r="I21" s="53">
        <f>IF(Spielplan!I37="","",Spielplan!I37)</f>
        <v>1</v>
      </c>
      <c r="J21" s="42" t="s">
        <v>15</v>
      </c>
      <c r="K21" s="53">
        <f>IF(Spielplan!K37="","",Spielplan!K37)</f>
        <v>0</v>
      </c>
    </row>
    <row r="22" spans="1:11" ht="13.5">
      <c r="A22" s="70">
        <f>A21+Vorgaben!$D$3+Vorgaben!$D$5</f>
        <v>0.4583333333333335</v>
      </c>
      <c r="B22" s="72">
        <v>9</v>
      </c>
      <c r="C22" s="52"/>
      <c r="D22" s="178" t="s">
        <v>13</v>
      </c>
      <c r="E22" s="178"/>
      <c r="F22" s="53" t="str">
        <f>$A$5</f>
        <v>M04</v>
      </c>
      <c r="G22" s="42" t="s">
        <v>14</v>
      </c>
      <c r="H22" s="54" t="str">
        <f>$A$2</f>
        <v>M01</v>
      </c>
      <c r="I22" s="53">
        <f>IF(Spielplan!I42="","",Spielplan!I42)</f>
        <v>0</v>
      </c>
      <c r="J22" s="42" t="s">
        <v>15</v>
      </c>
      <c r="K22" s="53">
        <f>IF(Spielplan!K42="","",Spielplan!K42)</f>
        <v>0</v>
      </c>
    </row>
    <row r="23" spans="1:11" ht="13.5">
      <c r="A23" s="70">
        <f>A22+Vorgaben!$D$3+Vorgaben!$D$5</f>
        <v>0.46875000000000017</v>
      </c>
      <c r="B23" s="72">
        <v>10</v>
      </c>
      <c r="C23" s="52"/>
      <c r="D23" s="178" t="s">
        <v>13</v>
      </c>
      <c r="E23" s="178"/>
      <c r="F23" s="53" t="str">
        <f>$A$3</f>
        <v>M02</v>
      </c>
      <c r="G23" s="42" t="s">
        <v>14</v>
      </c>
      <c r="H23" s="54" t="str">
        <f>$A$4</f>
        <v>M03</v>
      </c>
      <c r="I23" s="53">
        <f>IF(Spielplan!I43="","",Spielplan!I43)</f>
        <v>1</v>
      </c>
      <c r="J23" s="42" t="s">
        <v>15</v>
      </c>
      <c r="K23" s="53">
        <f>IF(Spielplan!K43="","",Spielplan!K43)</f>
        <v>0</v>
      </c>
    </row>
    <row r="24" spans="1:11" ht="13.5">
      <c r="A24" s="70">
        <f>A23+Vorgaben!$D$3+Vorgaben!$D$5</f>
        <v>0.47916666666666685</v>
      </c>
      <c r="B24" s="72">
        <v>11</v>
      </c>
      <c r="C24" s="52"/>
      <c r="D24" s="178" t="s">
        <v>16</v>
      </c>
      <c r="E24" s="178"/>
      <c r="F24" s="53" t="str">
        <f>$A$11</f>
        <v>M08</v>
      </c>
      <c r="G24" s="42" t="s">
        <v>14</v>
      </c>
      <c r="H24" s="54" t="str">
        <f>$A$8</f>
        <v>M05</v>
      </c>
      <c r="I24" s="53">
        <f>IF(Spielplan!I44="","",Spielplan!I44)</f>
        <v>1</v>
      </c>
      <c r="J24" s="42" t="s">
        <v>15</v>
      </c>
      <c r="K24" s="53">
        <f>IF(Spielplan!K44="","",Spielplan!K44)</f>
        <v>0</v>
      </c>
    </row>
    <row r="25" spans="1:11" ht="13.5">
      <c r="A25" s="70">
        <f>A24+Vorgaben!$D$3+Vorgaben!$D$5</f>
        <v>0.48958333333333354</v>
      </c>
      <c r="B25" s="72">
        <v>12</v>
      </c>
      <c r="C25" s="52"/>
      <c r="D25" s="178" t="s">
        <v>16</v>
      </c>
      <c r="E25" s="178"/>
      <c r="F25" s="53" t="str">
        <f>$A$9</f>
        <v>M06</v>
      </c>
      <c r="G25" s="42" t="s">
        <v>14</v>
      </c>
      <c r="H25" s="54" t="str">
        <f>$A$10</f>
        <v>M07</v>
      </c>
      <c r="I25" s="53">
        <f>IF(Spielplan!I45="","",Spielplan!I45)</f>
        <v>1</v>
      </c>
      <c r="J25" s="42" t="s">
        <v>15</v>
      </c>
      <c r="K25" s="53">
        <f>IF(Spielplan!K45="","",Spielplan!K45)</f>
        <v>0</v>
      </c>
    </row>
    <row r="26" spans="1:11" ht="13.5">
      <c r="A26" s="70">
        <f>A25+Vorgaben!$D$3+Vorgaben!$D$5</f>
        <v>0.5000000000000002</v>
      </c>
      <c r="B26" s="72">
        <v>13</v>
      </c>
      <c r="C26" s="52"/>
      <c r="D26" s="178" t="s">
        <v>17</v>
      </c>
      <c r="E26" s="178"/>
      <c r="F26" s="53" t="str">
        <f>$G$5</f>
        <v>M12</v>
      </c>
      <c r="G26" s="42" t="s">
        <v>14</v>
      </c>
      <c r="H26" s="54" t="str">
        <f>$G$2</f>
        <v>M09</v>
      </c>
      <c r="I26" s="53">
        <f>IF(Spielplan!I50="","",Spielplan!I50)</f>
        <v>1</v>
      </c>
      <c r="J26" s="42" t="s">
        <v>15</v>
      </c>
      <c r="K26" s="53">
        <f>IF(Spielplan!K50="","",Spielplan!K50)</f>
        <v>0</v>
      </c>
    </row>
    <row r="27" spans="1:11" ht="13.5">
      <c r="A27" s="70">
        <f>A26+Vorgaben!$D$3+Vorgaben!$D$5</f>
        <v>0.5104166666666669</v>
      </c>
      <c r="B27" s="72">
        <v>14</v>
      </c>
      <c r="C27" s="52"/>
      <c r="D27" s="178" t="s">
        <v>17</v>
      </c>
      <c r="E27" s="178"/>
      <c r="F27" s="53" t="str">
        <f>$G$3</f>
        <v>M10</v>
      </c>
      <c r="G27" s="42" t="s">
        <v>14</v>
      </c>
      <c r="H27" s="54" t="str">
        <f>$G$4</f>
        <v>M11</v>
      </c>
      <c r="I27" s="53">
        <f>IF(Spielplan!I51="","",Spielplan!I51)</f>
        <v>1</v>
      </c>
      <c r="J27" s="42" t="s">
        <v>15</v>
      </c>
      <c r="K27" s="53">
        <f>IF(Spielplan!K51="","",Spielplan!K51)</f>
        <v>0</v>
      </c>
    </row>
    <row r="28" spans="1:11" ht="13.5">
      <c r="A28" s="70">
        <f>A27+Vorgaben!$D$3+Vorgaben!$D$5</f>
        <v>0.5208333333333335</v>
      </c>
      <c r="B28" s="80">
        <v>15</v>
      </c>
      <c r="C28" s="52"/>
      <c r="D28" s="178" t="s">
        <v>18</v>
      </c>
      <c r="E28" s="178"/>
      <c r="F28" s="53" t="str">
        <f>$G$8</f>
        <v>M13</v>
      </c>
      <c r="G28" s="42" t="s">
        <v>14</v>
      </c>
      <c r="H28" s="54" t="str">
        <f>$G$10</f>
        <v>M15</v>
      </c>
      <c r="I28" s="53">
        <f>IF(Spielplan!I52="","",Spielplan!I52)</f>
        <v>1</v>
      </c>
      <c r="J28" s="42" t="s">
        <v>15</v>
      </c>
      <c r="K28" s="53">
        <f>IF(Spielplan!K52="","",Spielplan!K52)</f>
        <v>0</v>
      </c>
    </row>
    <row r="29" spans="1:11" ht="13.5">
      <c r="A29" s="70">
        <f>A28+Vorgaben!$D$3+Vorgaben!$D$5</f>
        <v>0.5312500000000001</v>
      </c>
      <c r="B29" s="80">
        <v>16</v>
      </c>
      <c r="C29" s="52"/>
      <c r="D29" s="178" t="s">
        <v>18</v>
      </c>
      <c r="E29" s="178"/>
      <c r="F29" s="53" t="str">
        <f>$G$9</f>
        <v>M14</v>
      </c>
      <c r="G29" s="42" t="s">
        <v>14</v>
      </c>
      <c r="H29" s="54" t="str">
        <f>$G$11</f>
        <v>M16</v>
      </c>
      <c r="I29" s="53">
        <f>IF(Spielplan!I53="","",Spielplan!I53)</f>
        <v>1</v>
      </c>
      <c r="J29" s="42" t="s">
        <v>15</v>
      </c>
      <c r="K29" s="53">
        <f>IF(Spielplan!K53="","",Spielplan!K53)</f>
        <v>0</v>
      </c>
    </row>
    <row r="30" spans="1:11" ht="13.5">
      <c r="A30" s="70">
        <f>A29+Vorgaben!$D$3+Vorgaben!$D$5</f>
        <v>0.5416666666666667</v>
      </c>
      <c r="B30" s="72">
        <v>17</v>
      </c>
      <c r="C30" s="52"/>
      <c r="D30" s="178" t="s">
        <v>13</v>
      </c>
      <c r="E30" s="178"/>
      <c r="F30" s="53" t="str">
        <f>$A$2</f>
        <v>M01</v>
      </c>
      <c r="G30" s="42" t="s">
        <v>14</v>
      </c>
      <c r="H30" s="54" t="str">
        <f>$A$4</f>
        <v>M03</v>
      </c>
      <c r="I30" s="53">
        <f>IF(Spielplan!I58="","",Spielplan!I58)</f>
        <v>1</v>
      </c>
      <c r="J30" s="42" t="s">
        <v>15</v>
      </c>
      <c r="K30" s="53">
        <f>IF(Spielplan!K58="","",Spielplan!K58)</f>
        <v>0</v>
      </c>
    </row>
    <row r="31" spans="1:11" ht="13.5">
      <c r="A31" s="70">
        <f>A30+Vorgaben!$D$3+Vorgaben!$D$5</f>
        <v>0.5520833333333334</v>
      </c>
      <c r="B31" s="72">
        <v>18</v>
      </c>
      <c r="C31" s="52"/>
      <c r="D31" s="178" t="s">
        <v>13</v>
      </c>
      <c r="E31" s="178"/>
      <c r="F31" s="53" t="str">
        <f>A3</f>
        <v>M02</v>
      </c>
      <c r="G31" s="42" t="s">
        <v>14</v>
      </c>
      <c r="H31" s="54" t="str">
        <f>$A$5</f>
        <v>M04</v>
      </c>
      <c r="I31" s="53">
        <f>IF(Spielplan!I59="","",Spielplan!I59)</f>
        <v>1</v>
      </c>
      <c r="J31" s="42" t="s">
        <v>15</v>
      </c>
      <c r="K31" s="53">
        <f>IF(Spielplan!K59="","",Spielplan!K59)</f>
        <v>0</v>
      </c>
    </row>
    <row r="32" spans="1:11" ht="13.5">
      <c r="A32" s="70">
        <f>A31+Vorgaben!$D$3+Vorgaben!$D$5</f>
        <v>0.5625</v>
      </c>
      <c r="B32" s="72">
        <v>19</v>
      </c>
      <c r="C32" s="52"/>
      <c r="D32" s="178" t="s">
        <v>16</v>
      </c>
      <c r="E32" s="178"/>
      <c r="F32" s="53" t="str">
        <f>$A$8</f>
        <v>M05</v>
      </c>
      <c r="G32" s="42" t="s">
        <v>14</v>
      </c>
      <c r="H32" s="54" t="str">
        <f>$A$10</f>
        <v>M07</v>
      </c>
      <c r="I32" s="53">
        <f>IF(Spielplan!I60="","",Spielplan!I60)</f>
        <v>1</v>
      </c>
      <c r="J32" s="42" t="s">
        <v>15</v>
      </c>
      <c r="K32" s="53">
        <f>IF(Spielplan!K60="","",Spielplan!K60)</f>
        <v>0</v>
      </c>
    </row>
    <row r="33" spans="1:11" ht="13.5">
      <c r="A33" s="70">
        <f>A32+Vorgaben!$D$3+Vorgaben!$D$5</f>
        <v>0.5729166666666666</v>
      </c>
      <c r="B33" s="72">
        <v>20</v>
      </c>
      <c r="C33" s="52"/>
      <c r="D33" s="178" t="s">
        <v>16</v>
      </c>
      <c r="E33" s="178"/>
      <c r="F33" s="53" t="str">
        <f>$A$9</f>
        <v>M06</v>
      </c>
      <c r="G33" s="42" t="s">
        <v>14</v>
      </c>
      <c r="H33" s="54" t="str">
        <f>$A$11</f>
        <v>M08</v>
      </c>
      <c r="I33" s="53">
        <f>IF(Spielplan!I61="","",Spielplan!I61)</f>
        <v>1</v>
      </c>
      <c r="J33" s="42" t="s">
        <v>15</v>
      </c>
      <c r="K33" s="53">
        <f>IF(Spielplan!K61="","",Spielplan!K61)</f>
        <v>0</v>
      </c>
    </row>
    <row r="34" spans="1:11" ht="13.5">
      <c r="A34" s="70">
        <f>A33+Vorgaben!$D$3+Vorgaben!$D$5</f>
        <v>0.5833333333333333</v>
      </c>
      <c r="B34" s="72">
        <v>21</v>
      </c>
      <c r="C34" s="52"/>
      <c r="D34" s="178" t="s">
        <v>17</v>
      </c>
      <c r="E34" s="178"/>
      <c r="F34" s="53" t="str">
        <f>$G$2</f>
        <v>M09</v>
      </c>
      <c r="G34" s="42" t="s">
        <v>14</v>
      </c>
      <c r="H34" s="54" t="str">
        <f>$G$4</f>
        <v>M11</v>
      </c>
      <c r="I34" s="53">
        <f>IF(Spielplan!I62="","",Spielplan!I62)</f>
        <v>1</v>
      </c>
      <c r="J34" s="42" t="s">
        <v>15</v>
      </c>
      <c r="K34" s="53">
        <f>IF(Spielplan!K62="","",Spielplan!K62)</f>
        <v>0</v>
      </c>
    </row>
    <row r="35" spans="1:11" ht="13.5">
      <c r="A35" s="70">
        <f>A34+Vorgaben!$D$3+Vorgaben!$D$5</f>
        <v>0.5937499999999999</v>
      </c>
      <c r="B35" s="72">
        <v>22</v>
      </c>
      <c r="C35" s="52"/>
      <c r="D35" s="178" t="s">
        <v>17</v>
      </c>
      <c r="E35" s="178"/>
      <c r="F35" s="53" t="str">
        <f>$G$3</f>
        <v>M10</v>
      </c>
      <c r="G35" s="42" t="s">
        <v>14</v>
      </c>
      <c r="H35" s="54" t="str">
        <f>$G$5</f>
        <v>M12</v>
      </c>
      <c r="I35" s="53">
        <f>IF(Spielplan!I63="","",Spielplan!I63)</f>
        <v>1</v>
      </c>
      <c r="J35" s="42" t="s">
        <v>15</v>
      </c>
      <c r="K35" s="53">
        <f>IF(Spielplan!K63="","",Spielplan!K63)</f>
        <v>0</v>
      </c>
    </row>
    <row r="36" spans="1:11" ht="13.5">
      <c r="A36" s="70">
        <f>A35+Vorgaben!$D$3+Vorgaben!$D$5</f>
        <v>0.6041666666666665</v>
      </c>
      <c r="B36" s="80">
        <v>23</v>
      </c>
      <c r="C36" s="52"/>
      <c r="D36" s="178" t="s">
        <v>18</v>
      </c>
      <c r="E36" s="178"/>
      <c r="F36" s="53" t="str">
        <f>$G$10</f>
        <v>M15</v>
      </c>
      <c r="G36" s="42" t="s">
        <v>14</v>
      </c>
      <c r="H36" s="54" t="str">
        <f>$G$9</f>
        <v>M14</v>
      </c>
      <c r="I36" s="53">
        <f>IF(Spielplan!I64="","",Spielplan!I64)</f>
        <v>1</v>
      </c>
      <c r="J36" s="42" t="s">
        <v>15</v>
      </c>
      <c r="K36" s="53">
        <f>IF(Spielplan!K64="","",Spielplan!K64)</f>
        <v>0</v>
      </c>
    </row>
    <row r="37" spans="1:11" ht="13.5">
      <c r="A37" s="70">
        <f>A36+Vorgaben!$D$3+Vorgaben!$D$5</f>
        <v>0.6145833333333331</v>
      </c>
      <c r="B37" s="80">
        <v>24</v>
      </c>
      <c r="C37" s="52"/>
      <c r="D37" s="178" t="s">
        <v>18</v>
      </c>
      <c r="E37" s="178"/>
      <c r="F37" s="53" t="str">
        <f>$G$11</f>
        <v>M16</v>
      </c>
      <c r="G37" s="42" t="s">
        <v>14</v>
      </c>
      <c r="H37" s="54" t="str">
        <f>$G$8</f>
        <v>M13</v>
      </c>
      <c r="I37" s="53">
        <f>IF(Spielplan!I65="","",Spielplan!I65)</f>
        <v>1</v>
      </c>
      <c r="J37" s="42" t="s">
        <v>15</v>
      </c>
      <c r="K37" s="53">
        <f>IF(Spielplan!K65="","",Spielplan!K65)</f>
        <v>0</v>
      </c>
    </row>
    <row r="38" spans="1:10" ht="55.5" customHeight="1">
      <c r="A38" s="70"/>
      <c r="B38" s="66" t="s">
        <v>9</v>
      </c>
      <c r="C38" s="40"/>
      <c r="D38" s="57"/>
      <c r="E38" s="57"/>
      <c r="F38" s="179" t="s">
        <v>86</v>
      </c>
      <c r="G38" s="179"/>
      <c r="H38" s="179"/>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80"/>
      <c r="J40" s="180"/>
      <c r="K40" s="180"/>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80"/>
      <c r="J43" s="180"/>
      <c r="K43" s="180"/>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80"/>
      <c r="J46" s="180"/>
      <c r="K46" s="180"/>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80"/>
      <c r="J49" s="180"/>
      <c r="K49" s="180"/>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80"/>
      <c r="J52" s="180"/>
      <c r="K52" s="180"/>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80"/>
      <c r="J55" s="180"/>
      <c r="K55" s="180"/>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80"/>
      <c r="J58" s="180"/>
      <c r="K58" s="180"/>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80"/>
      <c r="J61" s="180"/>
      <c r="K61" s="180"/>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81" t="s">
        <v>19</v>
      </c>
      <c r="G64" s="181"/>
      <c r="H64" s="181"/>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80"/>
      <c r="J66" s="180"/>
      <c r="K66" s="180"/>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80"/>
      <c r="J69" s="180"/>
      <c r="K69" s="180"/>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80"/>
      <c r="J72" s="180"/>
      <c r="K72" s="180"/>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80"/>
      <c r="J75" s="180"/>
      <c r="K75" s="180"/>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81" t="s">
        <v>28</v>
      </c>
      <c r="G78" s="181"/>
      <c r="H78" s="181"/>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80"/>
      <c r="J80" s="180"/>
      <c r="K80" s="180"/>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80"/>
      <c r="J83" s="180"/>
      <c r="K83" s="180"/>
    </row>
    <row r="84" spans="1:8" ht="13.5">
      <c r="A84" s="70"/>
      <c r="B84" s="73"/>
      <c r="C84" s="77"/>
      <c r="D84" s="57"/>
      <c r="E84" s="57"/>
      <c r="G84" s="53"/>
      <c r="H84" s="53"/>
    </row>
    <row r="85" spans="1:11" ht="13.5">
      <c r="A85" s="70"/>
      <c r="B85" s="73"/>
      <c r="C85" s="77"/>
      <c r="D85" s="57"/>
      <c r="E85" s="62"/>
      <c r="F85" s="60" t="s">
        <v>61</v>
      </c>
      <c r="G85" s="60"/>
      <c r="H85" s="60" t="s">
        <v>62</v>
      </c>
      <c r="I85" s="180"/>
      <c r="J85" s="180"/>
      <c r="K85" s="180"/>
    </row>
    <row r="86" spans="1:10" ht="33.75" customHeight="1">
      <c r="A86" s="70"/>
      <c r="B86" s="73"/>
      <c r="C86" s="77"/>
      <c r="D86" s="57"/>
      <c r="E86" s="62"/>
      <c r="F86" s="179" t="s">
        <v>29</v>
      </c>
      <c r="G86" s="179"/>
      <c r="H86" s="179"/>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80"/>
      <c r="J88" s="180"/>
      <c r="K88" s="180"/>
    </row>
    <row r="89" spans="1:8" ht="13.5">
      <c r="A89" s="70"/>
      <c r="B89" s="73"/>
      <c r="C89" s="77"/>
      <c r="D89" s="57"/>
      <c r="E89" s="57"/>
      <c r="G89" s="53"/>
      <c r="H89" s="53"/>
    </row>
    <row r="90" spans="1:10" ht="24" customHeight="1">
      <c r="A90" s="70"/>
      <c r="B90" s="73"/>
      <c r="C90" s="77"/>
      <c r="D90" s="57"/>
      <c r="E90" s="62"/>
      <c r="F90" s="181" t="s">
        <v>30</v>
      </c>
      <c r="G90" s="181"/>
      <c r="H90" s="181"/>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80"/>
      <c r="J92" s="180"/>
      <c r="K92" s="180"/>
    </row>
    <row r="93" spans="1:10" ht="12.75">
      <c r="A93" s="55"/>
      <c r="C93" s="40"/>
      <c r="F93" s="40"/>
      <c r="H93" s="40"/>
      <c r="J93" s="40"/>
    </row>
  </sheetData>
  <sheetProtection password="E760" sheet="1" objects="1" scenarios="1"/>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29"/>
  <sheetViews>
    <sheetView showRowColHeaders="0" zoomScale="106" zoomScaleNormal="106" zoomScalePageLayoutView="0" workbookViewId="0" topLeftCell="A1">
      <selection activeCell="I13" sqref="I13"/>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73" t="s">
        <v>0</v>
      </c>
      <c r="B1" s="173"/>
      <c r="C1" s="39" t="s">
        <v>1</v>
      </c>
      <c r="D1" s="69" t="s">
        <v>2</v>
      </c>
      <c r="E1" s="69"/>
      <c r="F1" s="40"/>
      <c r="G1" s="174" t="s">
        <v>3</v>
      </c>
      <c r="H1" s="174"/>
      <c r="I1" s="39" t="s">
        <v>1</v>
      </c>
      <c r="J1" s="69" t="s">
        <v>2</v>
      </c>
      <c r="K1" s="69"/>
    </row>
    <row r="2" spans="1:11" ht="12.75">
      <c r="A2" s="175" t="str">
        <f>Vorgaben!A2</f>
        <v>M01</v>
      </c>
      <c r="B2" s="175"/>
      <c r="C2" s="43"/>
      <c r="D2" s="44"/>
      <c r="E2" s="44"/>
      <c r="F2" s="40"/>
      <c r="G2" s="175" t="str">
        <f>Vorgaben!B2</f>
        <v>M09</v>
      </c>
      <c r="H2" s="175"/>
      <c r="I2" s="44"/>
      <c r="J2" s="45"/>
      <c r="K2" s="45"/>
    </row>
    <row r="3" spans="1:11" ht="12.75">
      <c r="A3" s="175" t="str">
        <f>Vorgaben!A3</f>
        <v>M02</v>
      </c>
      <c r="B3" s="175"/>
      <c r="C3" s="43"/>
      <c r="D3" s="44"/>
      <c r="E3" s="44"/>
      <c r="F3" s="40"/>
      <c r="G3" s="175" t="str">
        <f>Vorgaben!B3</f>
        <v>M10</v>
      </c>
      <c r="H3" s="175"/>
      <c r="I3" s="44"/>
      <c r="J3" s="45"/>
      <c r="K3" s="45"/>
    </row>
    <row r="4" spans="1:11" ht="12.75">
      <c r="A4" s="175" t="str">
        <f>Vorgaben!A4</f>
        <v>M03</v>
      </c>
      <c r="B4" s="175"/>
      <c r="C4" s="43"/>
      <c r="D4" s="44"/>
      <c r="E4" s="44"/>
      <c r="F4" s="40"/>
      <c r="G4" s="175" t="str">
        <f>Vorgaben!B4</f>
        <v>M11</v>
      </c>
      <c r="H4" s="175"/>
      <c r="I4" s="44"/>
      <c r="J4" s="45"/>
      <c r="K4" s="45"/>
    </row>
    <row r="5" spans="1:11" ht="12.75">
      <c r="A5" s="175" t="str">
        <f>Vorgaben!A5</f>
        <v>M04</v>
      </c>
      <c r="B5" s="175"/>
      <c r="C5" s="43"/>
      <c r="D5" s="44"/>
      <c r="E5" s="44"/>
      <c r="F5" s="40"/>
      <c r="G5" s="175" t="str">
        <f>Vorgaben!B5</f>
        <v>M12</v>
      </c>
      <c r="H5" s="175"/>
      <c r="I5" s="44"/>
      <c r="J5" s="45"/>
      <c r="K5" s="45"/>
    </row>
    <row r="6" ht="24.75" customHeight="1">
      <c r="H6" s="54"/>
    </row>
    <row r="7" spans="1:11" ht="12.75">
      <c r="A7" s="173" t="s">
        <v>6</v>
      </c>
      <c r="B7" s="173"/>
      <c r="C7" s="39" t="s">
        <v>1</v>
      </c>
      <c r="D7" s="69" t="s">
        <v>2</v>
      </c>
      <c r="E7" s="69"/>
      <c r="G7" s="174" t="s">
        <v>7</v>
      </c>
      <c r="H7" s="174"/>
      <c r="I7" s="39" t="s">
        <v>1</v>
      </c>
      <c r="J7" s="69" t="s">
        <v>2</v>
      </c>
      <c r="K7" s="69"/>
    </row>
    <row r="8" spans="1:11" ht="12.75">
      <c r="A8" s="175" t="str">
        <f>Vorgaben!A9</f>
        <v>M05</v>
      </c>
      <c r="B8" s="175"/>
      <c r="C8" s="43"/>
      <c r="D8" s="44"/>
      <c r="E8" s="44"/>
      <c r="G8" s="175" t="str">
        <f>Vorgaben!B9</f>
        <v>M13</v>
      </c>
      <c r="H8" s="175"/>
      <c r="I8" s="44"/>
      <c r="J8" s="46"/>
      <c r="K8" s="46"/>
    </row>
    <row r="9" spans="1:11" ht="12.75">
      <c r="A9" s="175" t="str">
        <f>Vorgaben!A10</f>
        <v>M06</v>
      </c>
      <c r="B9" s="175"/>
      <c r="C9" s="43"/>
      <c r="D9" s="44"/>
      <c r="E9" s="44"/>
      <c r="G9" s="175" t="str">
        <f>Vorgaben!B10</f>
        <v>M14</v>
      </c>
      <c r="H9" s="175"/>
      <c r="I9" s="44"/>
      <c r="J9" s="46"/>
      <c r="K9" s="46"/>
    </row>
    <row r="10" spans="1:11" ht="12.75">
      <c r="A10" s="175" t="str">
        <f>Vorgaben!A11</f>
        <v>M07</v>
      </c>
      <c r="B10" s="175"/>
      <c r="C10" s="43"/>
      <c r="D10" s="44"/>
      <c r="E10" s="44"/>
      <c r="G10" s="175" t="str">
        <f>Vorgaben!B11</f>
        <v>M15</v>
      </c>
      <c r="H10" s="175"/>
      <c r="I10" s="44"/>
      <c r="J10" s="46"/>
      <c r="K10" s="46"/>
    </row>
    <row r="11" spans="1:11" ht="12.75">
      <c r="A11" s="175" t="str">
        <f>Vorgaben!A12</f>
        <v>M08</v>
      </c>
      <c r="B11" s="175"/>
      <c r="C11" s="43"/>
      <c r="D11" s="44"/>
      <c r="E11" s="44"/>
      <c r="G11" s="175" t="str">
        <f>Vorgaben!B12</f>
        <v>M16</v>
      </c>
      <c r="H11" s="175"/>
      <c r="I11" s="44"/>
      <c r="J11" s="46"/>
      <c r="K11" s="46"/>
    </row>
    <row r="12" ht="24.75" customHeight="1">
      <c r="H12" s="54"/>
    </row>
    <row r="13" spans="1:11" s="41" customFormat="1" ht="16.5" customHeight="1">
      <c r="A13" s="173" t="s">
        <v>93</v>
      </c>
      <c r="B13" s="173"/>
      <c r="C13" s="39" t="s">
        <v>1</v>
      </c>
      <c r="D13" s="69" t="s">
        <v>2</v>
      </c>
      <c r="E13" s="69"/>
      <c r="F13" s="40"/>
      <c r="G13" s="174" t="s">
        <v>95</v>
      </c>
      <c r="H13" s="174"/>
      <c r="I13" s="39" t="s">
        <v>1</v>
      </c>
      <c r="J13" s="69" t="s">
        <v>2</v>
      </c>
      <c r="K13" s="69"/>
    </row>
    <row r="14" spans="1:11" ht="12.75">
      <c r="A14" s="175" t="str">
        <f>Vorgaben!A15</f>
        <v>M17</v>
      </c>
      <c r="B14" s="175"/>
      <c r="C14" s="43"/>
      <c r="D14" s="44"/>
      <c r="E14" s="44"/>
      <c r="F14" s="40"/>
      <c r="G14" s="175" t="str">
        <f>Vorgaben!B15</f>
        <v>M25</v>
      </c>
      <c r="H14" s="175"/>
      <c r="I14" s="44"/>
      <c r="J14" s="45"/>
      <c r="K14" s="45"/>
    </row>
    <row r="15" spans="1:11" ht="12.75">
      <c r="A15" s="175" t="str">
        <f>Vorgaben!A16</f>
        <v>M18</v>
      </c>
      <c r="B15" s="175"/>
      <c r="C15" s="43"/>
      <c r="D15" s="44"/>
      <c r="E15" s="44"/>
      <c r="F15" s="40"/>
      <c r="G15" s="175" t="str">
        <f>Vorgaben!B16</f>
        <v>M26</v>
      </c>
      <c r="H15" s="175"/>
      <c r="I15" s="44"/>
      <c r="J15" s="45"/>
      <c r="K15" s="45"/>
    </row>
    <row r="16" spans="1:11" ht="12.75">
      <c r="A16" s="175" t="str">
        <f>Vorgaben!A17</f>
        <v>M19</v>
      </c>
      <c r="B16" s="175"/>
      <c r="C16" s="43"/>
      <c r="D16" s="44"/>
      <c r="E16" s="44"/>
      <c r="F16" s="40"/>
      <c r="G16" s="175" t="str">
        <f>Vorgaben!B17</f>
        <v>M27</v>
      </c>
      <c r="H16" s="175"/>
      <c r="I16" s="44"/>
      <c r="J16" s="45"/>
      <c r="K16" s="45"/>
    </row>
    <row r="17" spans="1:11" ht="12.75">
      <c r="A17" s="175" t="str">
        <f>Vorgaben!A18</f>
        <v>M20</v>
      </c>
      <c r="B17" s="175"/>
      <c r="C17" s="43"/>
      <c r="D17" s="44"/>
      <c r="E17" s="44"/>
      <c r="F17" s="40"/>
      <c r="G17" s="175" t="str">
        <f>Vorgaben!B18</f>
        <v>M28</v>
      </c>
      <c r="H17" s="175"/>
      <c r="I17" s="44"/>
      <c r="J17" s="45"/>
      <c r="K17" s="45"/>
    </row>
    <row r="18" ht="24.75" customHeight="1">
      <c r="H18" s="54"/>
    </row>
    <row r="19" spans="1:11" ht="12.75">
      <c r="A19" s="173" t="s">
        <v>94</v>
      </c>
      <c r="B19" s="173"/>
      <c r="C19" s="39" t="s">
        <v>1</v>
      </c>
      <c r="D19" s="69" t="s">
        <v>2</v>
      </c>
      <c r="E19" s="69"/>
      <c r="G19" s="174" t="s">
        <v>96</v>
      </c>
      <c r="H19" s="174"/>
      <c r="I19" s="39" t="s">
        <v>1</v>
      </c>
      <c r="J19" s="69" t="s">
        <v>2</v>
      </c>
      <c r="K19" s="69"/>
    </row>
    <row r="20" spans="1:11" ht="12.75">
      <c r="A20" s="175" t="str">
        <f>Vorgaben!A22</f>
        <v>M21</v>
      </c>
      <c r="B20" s="175"/>
      <c r="C20" s="43"/>
      <c r="D20" s="44"/>
      <c r="E20" s="44"/>
      <c r="G20" s="175" t="str">
        <f>Vorgaben!B22</f>
        <v>M29</v>
      </c>
      <c r="H20" s="175"/>
      <c r="I20" s="44"/>
      <c r="J20" s="46"/>
      <c r="K20" s="46"/>
    </row>
    <row r="21" spans="1:11" ht="12.75">
      <c r="A21" s="175" t="str">
        <f>Vorgaben!A23</f>
        <v>M22</v>
      </c>
      <c r="B21" s="175"/>
      <c r="C21" s="43"/>
      <c r="D21" s="44"/>
      <c r="E21" s="44"/>
      <c r="G21" s="175" t="str">
        <f>Vorgaben!B23</f>
        <v>M30</v>
      </c>
      <c r="H21" s="175"/>
      <c r="I21" s="44"/>
      <c r="J21" s="46"/>
      <c r="K21" s="46"/>
    </row>
    <row r="22" spans="1:11" ht="12.75">
      <c r="A22" s="175" t="str">
        <f>Vorgaben!A24</f>
        <v>M23</v>
      </c>
      <c r="B22" s="175"/>
      <c r="C22" s="43"/>
      <c r="D22" s="44"/>
      <c r="E22" s="44"/>
      <c r="G22" s="175" t="str">
        <f>Vorgaben!B24</f>
        <v>M31</v>
      </c>
      <c r="H22" s="175"/>
      <c r="I22" s="44"/>
      <c r="J22" s="46"/>
      <c r="K22" s="46"/>
    </row>
    <row r="23" spans="1:11" ht="12.75">
      <c r="A23" s="175" t="str">
        <f>Vorgaben!A25</f>
        <v>M24</v>
      </c>
      <c r="B23" s="175"/>
      <c r="C23" s="43"/>
      <c r="D23" s="44"/>
      <c r="E23" s="44"/>
      <c r="G23" s="175" t="str">
        <f>Vorgaben!B25</f>
        <v>M32</v>
      </c>
      <c r="H23" s="175"/>
      <c r="I23" s="44"/>
      <c r="J23" s="46"/>
      <c r="K23" s="46"/>
    </row>
    <row r="24" ht="12.75" customHeight="1"/>
    <row r="25" spans="1:11" s="47" customFormat="1" ht="27" customHeight="1" thickBot="1">
      <c r="A25" s="135" t="s">
        <v>8</v>
      </c>
      <c r="B25" s="136" t="s">
        <v>9</v>
      </c>
      <c r="C25" s="137"/>
      <c r="D25" s="186" t="s">
        <v>10</v>
      </c>
      <c r="E25" s="186"/>
      <c r="F25" s="138" t="s">
        <v>11</v>
      </c>
      <c r="G25" s="138"/>
      <c r="H25" s="138"/>
      <c r="I25" s="190" t="s">
        <v>12</v>
      </c>
      <c r="J25" s="190"/>
      <c r="K25" s="191"/>
    </row>
    <row r="26" spans="1:11" ht="13.5">
      <c r="A26" s="155">
        <f>Vorgaben!$D$13</f>
        <v>0.375</v>
      </c>
      <c r="B26" s="156">
        <v>1</v>
      </c>
      <c r="C26" s="157" t="s">
        <v>118</v>
      </c>
      <c r="D26" s="185" t="str">
        <f>Spielplan1!D14</f>
        <v>Gr.A</v>
      </c>
      <c r="E26" s="185"/>
      <c r="F26" s="158" t="str">
        <f>Spielplan1!F14</f>
        <v>M01</v>
      </c>
      <c r="G26" s="159" t="s">
        <v>14</v>
      </c>
      <c r="H26" s="160" t="str">
        <f>Spielplan1!H14</f>
        <v>M02</v>
      </c>
      <c r="I26" s="161">
        <v>1</v>
      </c>
      <c r="J26" s="159" t="s">
        <v>15</v>
      </c>
      <c r="K26" s="162">
        <v>0</v>
      </c>
    </row>
    <row r="27" spans="1:11" ht="13.5">
      <c r="A27" s="163">
        <f>A26</f>
        <v>0.375</v>
      </c>
      <c r="B27" s="164">
        <f>B26+1</f>
        <v>2</v>
      </c>
      <c r="C27" s="165" t="s">
        <v>119</v>
      </c>
      <c r="D27" s="188" t="str">
        <f>Spielplan1!D15</f>
        <v>Gr.A</v>
      </c>
      <c r="E27" s="188"/>
      <c r="F27" s="166" t="str">
        <f>Spielplan1!F15</f>
        <v>M03</v>
      </c>
      <c r="G27" s="167" t="s">
        <v>14</v>
      </c>
      <c r="H27" s="168" t="str">
        <f>Spielplan1!H15</f>
        <v>M04</v>
      </c>
      <c r="I27" s="169">
        <v>0</v>
      </c>
      <c r="J27" s="167" t="s">
        <v>15</v>
      </c>
      <c r="K27" s="170">
        <v>0</v>
      </c>
    </row>
    <row r="28" spans="1:11" ht="13.5">
      <c r="A28" s="139">
        <f>A27+Vorgaben!$D$3+Vorgaben!$D$5</f>
        <v>0.3854166666666667</v>
      </c>
      <c r="B28" s="140">
        <f>B27+1</f>
        <v>3</v>
      </c>
      <c r="C28" s="141" t="s">
        <v>118</v>
      </c>
      <c r="D28" s="187" t="str">
        <f>Spielplan1!D16</f>
        <v>Gr.B</v>
      </c>
      <c r="E28" s="187"/>
      <c r="F28" s="142" t="str">
        <f>Spielplan1!F16</f>
        <v>M05</v>
      </c>
      <c r="G28" s="143" t="s">
        <v>14</v>
      </c>
      <c r="H28" s="144" t="str">
        <f>Spielplan1!H16</f>
        <v>M06</v>
      </c>
      <c r="I28" s="145">
        <v>1</v>
      </c>
      <c r="J28" s="143" t="s">
        <v>15</v>
      </c>
      <c r="K28" s="146">
        <v>0</v>
      </c>
    </row>
    <row r="29" spans="1:11" ht="13.5">
      <c r="A29" s="139">
        <f>A28</f>
        <v>0.3854166666666667</v>
      </c>
      <c r="B29" s="140">
        <f>B28+1</f>
        <v>4</v>
      </c>
      <c r="C29" s="141" t="s">
        <v>119</v>
      </c>
      <c r="D29" s="187" t="str">
        <f>Spielplan1!D17</f>
        <v>Gr.B</v>
      </c>
      <c r="E29" s="187"/>
      <c r="F29" s="142" t="str">
        <f>Spielplan1!F17</f>
        <v>M07</v>
      </c>
      <c r="G29" s="143" t="s">
        <v>14</v>
      </c>
      <c r="H29" s="144" t="str">
        <f>Spielplan1!H17</f>
        <v>M08</v>
      </c>
      <c r="I29" s="145">
        <v>1</v>
      </c>
      <c r="J29" s="143" t="s">
        <v>15</v>
      </c>
      <c r="K29" s="146">
        <v>0</v>
      </c>
    </row>
    <row r="30" spans="1:11" ht="13.5">
      <c r="A30" s="163">
        <f>A29+Vorgaben!$D$3+Vorgaben!$D$5</f>
        <v>0.39583333333333337</v>
      </c>
      <c r="B30" s="164">
        <f>B29+1</f>
        <v>5</v>
      </c>
      <c r="C30" s="165" t="s">
        <v>118</v>
      </c>
      <c r="D30" s="188" t="str">
        <f>Spielplan2!D14</f>
        <v>Gr. E</v>
      </c>
      <c r="E30" s="188"/>
      <c r="F30" s="166" t="str">
        <f>Spielplan2!F14</f>
        <v>M17</v>
      </c>
      <c r="G30" s="167" t="s">
        <v>14</v>
      </c>
      <c r="H30" s="168" t="str">
        <f>Spielplan2!H14</f>
        <v>M18</v>
      </c>
      <c r="I30" s="169">
        <v>1</v>
      </c>
      <c r="J30" s="167" t="s">
        <v>15</v>
      </c>
      <c r="K30" s="170">
        <v>0</v>
      </c>
    </row>
    <row r="31" spans="1:11" ht="13.5">
      <c r="A31" s="163">
        <f>A30</f>
        <v>0.39583333333333337</v>
      </c>
      <c r="B31" s="164">
        <f aca="true" t="shared" si="0" ref="B31:B73">B30+1</f>
        <v>6</v>
      </c>
      <c r="C31" s="165" t="s">
        <v>119</v>
      </c>
      <c r="D31" s="188" t="str">
        <f>Spielplan2!D15</f>
        <v>Gr.E</v>
      </c>
      <c r="E31" s="188"/>
      <c r="F31" s="166" t="str">
        <f>Spielplan2!F15</f>
        <v>M19</v>
      </c>
      <c r="G31" s="167" t="s">
        <v>14</v>
      </c>
      <c r="H31" s="168" t="str">
        <f>Spielplan2!H15</f>
        <v>M20</v>
      </c>
      <c r="I31" s="169">
        <v>1</v>
      </c>
      <c r="J31" s="167" t="s">
        <v>15</v>
      </c>
      <c r="K31" s="170">
        <v>0</v>
      </c>
    </row>
    <row r="32" spans="1:11" ht="13.5">
      <c r="A32" s="139">
        <f>A31+Vorgaben!$D$3+Vorgaben!$D$5</f>
        <v>0.40625000000000006</v>
      </c>
      <c r="B32" s="140">
        <f t="shared" si="0"/>
        <v>7</v>
      </c>
      <c r="C32" s="141" t="s">
        <v>118</v>
      </c>
      <c r="D32" s="187" t="str">
        <f>Spielplan2!D16</f>
        <v>Gr.F</v>
      </c>
      <c r="E32" s="187"/>
      <c r="F32" s="142" t="str">
        <f>Spielplan2!F16</f>
        <v>M21</v>
      </c>
      <c r="G32" s="143" t="s">
        <v>14</v>
      </c>
      <c r="H32" s="144" t="str">
        <f>Spielplan2!H16</f>
        <v>M22</v>
      </c>
      <c r="I32" s="145">
        <v>1</v>
      </c>
      <c r="J32" s="143" t="s">
        <v>15</v>
      </c>
      <c r="K32" s="146">
        <v>0</v>
      </c>
    </row>
    <row r="33" spans="1:11" ht="13.5">
      <c r="A33" s="139">
        <f>A32</f>
        <v>0.40625000000000006</v>
      </c>
      <c r="B33" s="140">
        <f t="shared" si="0"/>
        <v>8</v>
      </c>
      <c r="C33" s="141" t="s">
        <v>119</v>
      </c>
      <c r="D33" s="187" t="str">
        <f>Spielplan2!D17</f>
        <v>Gr.F</v>
      </c>
      <c r="E33" s="187"/>
      <c r="F33" s="142" t="str">
        <f>Spielplan2!F17</f>
        <v>M23</v>
      </c>
      <c r="G33" s="143" t="s">
        <v>14</v>
      </c>
      <c r="H33" s="144" t="str">
        <f>Spielplan2!H17</f>
        <v>M24</v>
      </c>
      <c r="I33" s="145">
        <v>1</v>
      </c>
      <c r="J33" s="143" t="s">
        <v>15</v>
      </c>
      <c r="K33" s="146">
        <v>0</v>
      </c>
    </row>
    <row r="34" spans="1:11" ht="13.5">
      <c r="A34" s="163">
        <f>A33+Vorgaben!$D$3+Vorgaben!$D$5</f>
        <v>0.41666666666666674</v>
      </c>
      <c r="B34" s="164">
        <f t="shared" si="0"/>
        <v>9</v>
      </c>
      <c r="C34" s="165" t="s">
        <v>118</v>
      </c>
      <c r="D34" s="188" t="str">
        <f>Spielplan1!D18</f>
        <v>Gr.C</v>
      </c>
      <c r="E34" s="188"/>
      <c r="F34" s="166" t="str">
        <f>Spielplan1!F18</f>
        <v>M09</v>
      </c>
      <c r="G34" s="167" t="s">
        <v>14</v>
      </c>
      <c r="H34" s="168" t="str">
        <f>Spielplan1!H18</f>
        <v>M10</v>
      </c>
      <c r="I34" s="169">
        <v>1</v>
      </c>
      <c r="J34" s="167" t="s">
        <v>15</v>
      </c>
      <c r="K34" s="170">
        <v>0</v>
      </c>
    </row>
    <row r="35" spans="1:11" ht="13.5">
      <c r="A35" s="163">
        <f>A34</f>
        <v>0.41666666666666674</v>
      </c>
      <c r="B35" s="164">
        <f t="shared" si="0"/>
        <v>10</v>
      </c>
      <c r="C35" s="165" t="s">
        <v>119</v>
      </c>
      <c r="D35" s="188" t="str">
        <f>Spielplan1!D19</f>
        <v>Gr.C</v>
      </c>
      <c r="E35" s="188"/>
      <c r="F35" s="166" t="str">
        <f>Spielplan1!F19</f>
        <v>M11</v>
      </c>
      <c r="G35" s="167" t="s">
        <v>14</v>
      </c>
      <c r="H35" s="168" t="str">
        <f>Spielplan1!H19</f>
        <v>M12</v>
      </c>
      <c r="I35" s="169">
        <v>1</v>
      </c>
      <c r="J35" s="167" t="s">
        <v>15</v>
      </c>
      <c r="K35" s="170">
        <v>0</v>
      </c>
    </row>
    <row r="36" spans="1:11" ht="13.5">
      <c r="A36" s="139">
        <f>A35+Vorgaben!$D$3+Vorgaben!$D$5</f>
        <v>0.4270833333333334</v>
      </c>
      <c r="B36" s="140">
        <f t="shared" si="0"/>
        <v>11</v>
      </c>
      <c r="C36" s="141" t="s">
        <v>118</v>
      </c>
      <c r="D36" s="187" t="str">
        <f>Spielplan1!D20</f>
        <v>Gr.D</v>
      </c>
      <c r="E36" s="187"/>
      <c r="F36" s="142" t="str">
        <f>Spielplan1!F20</f>
        <v>M13</v>
      </c>
      <c r="G36" s="143" t="s">
        <v>14</v>
      </c>
      <c r="H36" s="144" t="str">
        <f>Spielplan1!H20</f>
        <v>M14</v>
      </c>
      <c r="I36" s="145">
        <v>1</v>
      </c>
      <c r="J36" s="143" t="s">
        <v>15</v>
      </c>
      <c r="K36" s="146">
        <v>0</v>
      </c>
    </row>
    <row r="37" spans="1:11" ht="13.5">
      <c r="A37" s="139">
        <f>A36</f>
        <v>0.4270833333333334</v>
      </c>
      <c r="B37" s="140">
        <f t="shared" si="0"/>
        <v>12</v>
      </c>
      <c r="C37" s="141" t="s">
        <v>119</v>
      </c>
      <c r="D37" s="187" t="str">
        <f>Spielplan1!D21</f>
        <v>Gr.D</v>
      </c>
      <c r="E37" s="187"/>
      <c r="F37" s="142" t="str">
        <f>Spielplan1!F21</f>
        <v>M16</v>
      </c>
      <c r="G37" s="143" t="s">
        <v>14</v>
      </c>
      <c r="H37" s="144" t="str">
        <f>Spielplan1!H21</f>
        <v>M15</v>
      </c>
      <c r="I37" s="145">
        <v>1</v>
      </c>
      <c r="J37" s="143" t="s">
        <v>15</v>
      </c>
      <c r="K37" s="146">
        <v>0</v>
      </c>
    </row>
    <row r="38" spans="1:11" ht="13.5">
      <c r="A38" s="163">
        <f>A37+Vorgaben!$D$3+Vorgaben!$D$5</f>
        <v>0.4375000000000001</v>
      </c>
      <c r="B38" s="164">
        <f>B37+1</f>
        <v>13</v>
      </c>
      <c r="C38" s="165" t="s">
        <v>118</v>
      </c>
      <c r="D38" s="188" t="str">
        <f>Spielplan2!D18</f>
        <v>Gr.G</v>
      </c>
      <c r="E38" s="188"/>
      <c r="F38" s="166" t="str">
        <f>Spielplan2!F18</f>
        <v>M25</v>
      </c>
      <c r="G38" s="167" t="s">
        <v>14</v>
      </c>
      <c r="H38" s="168" t="str">
        <f>Spielplan2!H18</f>
        <v>M26</v>
      </c>
      <c r="I38" s="169">
        <v>1</v>
      </c>
      <c r="J38" s="167" t="s">
        <v>15</v>
      </c>
      <c r="K38" s="170">
        <v>0</v>
      </c>
    </row>
    <row r="39" spans="1:11" ht="13.5">
      <c r="A39" s="163">
        <f>A38</f>
        <v>0.4375000000000001</v>
      </c>
      <c r="B39" s="164">
        <f t="shared" si="0"/>
        <v>14</v>
      </c>
      <c r="C39" s="165" t="s">
        <v>119</v>
      </c>
      <c r="D39" s="188" t="str">
        <f>Spielplan2!D19</f>
        <v>Gr.G</v>
      </c>
      <c r="E39" s="188"/>
      <c r="F39" s="166" t="str">
        <f>Spielplan2!F19</f>
        <v>M27</v>
      </c>
      <c r="G39" s="167" t="s">
        <v>14</v>
      </c>
      <c r="H39" s="168" t="str">
        <f>Spielplan2!H19</f>
        <v>M28</v>
      </c>
      <c r="I39" s="169">
        <v>1</v>
      </c>
      <c r="J39" s="167" t="s">
        <v>15</v>
      </c>
      <c r="K39" s="170">
        <v>0</v>
      </c>
    </row>
    <row r="40" spans="1:11" ht="13.5">
      <c r="A40" s="139">
        <f>A39+Vorgaben!$D$3+Vorgaben!$D$5</f>
        <v>0.4479166666666668</v>
      </c>
      <c r="B40" s="140">
        <f t="shared" si="0"/>
        <v>15</v>
      </c>
      <c r="C40" s="141" t="s">
        <v>118</v>
      </c>
      <c r="D40" s="187" t="str">
        <f>Spielplan2!D20</f>
        <v>Gr.H</v>
      </c>
      <c r="E40" s="187"/>
      <c r="F40" s="142" t="str">
        <f>Spielplan2!F20</f>
        <v>M29</v>
      </c>
      <c r="G40" s="143" t="s">
        <v>14</v>
      </c>
      <c r="H40" s="144" t="str">
        <f>Spielplan2!H20</f>
        <v>M30</v>
      </c>
      <c r="I40" s="145">
        <v>1</v>
      </c>
      <c r="J40" s="143" t="s">
        <v>15</v>
      </c>
      <c r="K40" s="146">
        <v>0</v>
      </c>
    </row>
    <row r="41" spans="1:11" ht="13.5">
      <c r="A41" s="139">
        <f>A40</f>
        <v>0.4479166666666668</v>
      </c>
      <c r="B41" s="140">
        <f t="shared" si="0"/>
        <v>16</v>
      </c>
      <c r="C41" s="141" t="s">
        <v>119</v>
      </c>
      <c r="D41" s="187" t="str">
        <f>Spielplan2!D21</f>
        <v>Gr.H</v>
      </c>
      <c r="E41" s="187"/>
      <c r="F41" s="142" t="str">
        <f>Spielplan2!F21</f>
        <v>M32</v>
      </c>
      <c r="G41" s="143" t="s">
        <v>14</v>
      </c>
      <c r="H41" s="144" t="str">
        <f>Spielplan2!H21</f>
        <v>M31</v>
      </c>
      <c r="I41" s="145">
        <v>1</v>
      </c>
      <c r="J41" s="143" t="s">
        <v>15</v>
      </c>
      <c r="K41" s="146">
        <v>0</v>
      </c>
    </row>
    <row r="42" spans="1:11" ht="13.5">
      <c r="A42" s="163">
        <f>A41+Vorgaben!$D$3+Vorgaben!$D$5</f>
        <v>0.4583333333333335</v>
      </c>
      <c r="B42" s="164">
        <f t="shared" si="0"/>
        <v>17</v>
      </c>
      <c r="C42" s="165" t="s">
        <v>118</v>
      </c>
      <c r="D42" s="188" t="str">
        <f>Spielplan1!D22</f>
        <v>Gr.A</v>
      </c>
      <c r="E42" s="188"/>
      <c r="F42" s="166" t="str">
        <f>Spielplan1!F22</f>
        <v>M04</v>
      </c>
      <c r="G42" s="167" t="s">
        <v>14</v>
      </c>
      <c r="H42" s="168" t="str">
        <f>Spielplan1!H22</f>
        <v>M01</v>
      </c>
      <c r="I42" s="169">
        <v>0</v>
      </c>
      <c r="J42" s="167" t="s">
        <v>15</v>
      </c>
      <c r="K42" s="170">
        <v>0</v>
      </c>
    </row>
    <row r="43" spans="1:11" ht="13.5">
      <c r="A43" s="163">
        <f>A42</f>
        <v>0.4583333333333335</v>
      </c>
      <c r="B43" s="164">
        <f t="shared" si="0"/>
        <v>18</v>
      </c>
      <c r="C43" s="165" t="s">
        <v>119</v>
      </c>
      <c r="D43" s="188" t="str">
        <f>Spielplan1!D23</f>
        <v>Gr.A</v>
      </c>
      <c r="E43" s="188"/>
      <c r="F43" s="166" t="str">
        <f>Spielplan1!F23</f>
        <v>M02</v>
      </c>
      <c r="G43" s="167" t="s">
        <v>14</v>
      </c>
      <c r="H43" s="168" t="str">
        <f>Spielplan1!H23</f>
        <v>M03</v>
      </c>
      <c r="I43" s="169">
        <v>1</v>
      </c>
      <c r="J43" s="167" t="s">
        <v>15</v>
      </c>
      <c r="K43" s="170">
        <v>0</v>
      </c>
    </row>
    <row r="44" spans="1:11" ht="13.5">
      <c r="A44" s="139">
        <f>A43+Vorgaben!$D$3+Vorgaben!$D$5</f>
        <v>0.46875000000000017</v>
      </c>
      <c r="B44" s="140">
        <f t="shared" si="0"/>
        <v>19</v>
      </c>
      <c r="C44" s="141" t="s">
        <v>118</v>
      </c>
      <c r="D44" s="187" t="str">
        <f>Spielplan1!D24</f>
        <v>Gr.B</v>
      </c>
      <c r="E44" s="187"/>
      <c r="F44" s="142" t="str">
        <f>Spielplan1!F24</f>
        <v>M08</v>
      </c>
      <c r="G44" s="143" t="s">
        <v>14</v>
      </c>
      <c r="H44" s="144" t="str">
        <f>Spielplan1!H24</f>
        <v>M05</v>
      </c>
      <c r="I44" s="145">
        <v>1</v>
      </c>
      <c r="J44" s="143" t="s">
        <v>15</v>
      </c>
      <c r="K44" s="146">
        <v>0</v>
      </c>
    </row>
    <row r="45" spans="1:11" ht="13.5">
      <c r="A45" s="139">
        <f>A44</f>
        <v>0.46875000000000017</v>
      </c>
      <c r="B45" s="140">
        <f t="shared" si="0"/>
        <v>20</v>
      </c>
      <c r="C45" s="141" t="s">
        <v>119</v>
      </c>
      <c r="D45" s="187" t="str">
        <f>Spielplan1!D25</f>
        <v>Gr.B</v>
      </c>
      <c r="E45" s="187"/>
      <c r="F45" s="142" t="str">
        <f>Spielplan1!F25</f>
        <v>M06</v>
      </c>
      <c r="G45" s="143" t="s">
        <v>14</v>
      </c>
      <c r="H45" s="144" t="str">
        <f>Spielplan1!H25</f>
        <v>M07</v>
      </c>
      <c r="I45" s="145">
        <v>1</v>
      </c>
      <c r="J45" s="143" t="s">
        <v>15</v>
      </c>
      <c r="K45" s="146">
        <v>0</v>
      </c>
    </row>
    <row r="46" spans="1:11" ht="13.5">
      <c r="A46" s="163">
        <f>A45+Vorgaben!$D$3+Vorgaben!$D$5</f>
        <v>0.47916666666666685</v>
      </c>
      <c r="B46" s="164">
        <f>B45+1</f>
        <v>21</v>
      </c>
      <c r="C46" s="165" t="s">
        <v>118</v>
      </c>
      <c r="D46" s="188" t="str">
        <f>Spielplan2!D22</f>
        <v>Gr.E</v>
      </c>
      <c r="E46" s="188"/>
      <c r="F46" s="166" t="str">
        <f>Spielplan2!F22</f>
        <v>M20</v>
      </c>
      <c r="G46" s="167" t="s">
        <v>14</v>
      </c>
      <c r="H46" s="168" t="str">
        <f>Spielplan2!H22</f>
        <v>M17</v>
      </c>
      <c r="I46" s="169">
        <v>1</v>
      </c>
      <c r="J46" s="167" t="s">
        <v>15</v>
      </c>
      <c r="K46" s="170">
        <v>0</v>
      </c>
    </row>
    <row r="47" spans="1:11" ht="13.5">
      <c r="A47" s="163">
        <f>A46</f>
        <v>0.47916666666666685</v>
      </c>
      <c r="B47" s="164">
        <f t="shared" si="0"/>
        <v>22</v>
      </c>
      <c r="C47" s="165" t="s">
        <v>119</v>
      </c>
      <c r="D47" s="188" t="str">
        <f>Spielplan2!D23</f>
        <v>Gr.E</v>
      </c>
      <c r="E47" s="188"/>
      <c r="F47" s="166" t="str">
        <f>Spielplan2!F23</f>
        <v>M18</v>
      </c>
      <c r="G47" s="167" t="s">
        <v>14</v>
      </c>
      <c r="H47" s="168" t="str">
        <f>Spielplan2!H23</f>
        <v>M19</v>
      </c>
      <c r="I47" s="169">
        <v>1</v>
      </c>
      <c r="J47" s="167" t="s">
        <v>15</v>
      </c>
      <c r="K47" s="170">
        <v>0</v>
      </c>
    </row>
    <row r="48" spans="1:11" ht="13.5">
      <c r="A48" s="139">
        <f>A47+Vorgaben!$D$3+Vorgaben!$D$5</f>
        <v>0.48958333333333354</v>
      </c>
      <c r="B48" s="140">
        <f t="shared" si="0"/>
        <v>23</v>
      </c>
      <c r="C48" s="141" t="s">
        <v>118</v>
      </c>
      <c r="D48" s="187" t="str">
        <f>Spielplan2!D24</f>
        <v>Gr.F</v>
      </c>
      <c r="E48" s="187"/>
      <c r="F48" s="142" t="str">
        <f>Spielplan2!F24</f>
        <v>M24</v>
      </c>
      <c r="G48" s="143" t="s">
        <v>14</v>
      </c>
      <c r="H48" s="144" t="str">
        <f>Spielplan2!H24</f>
        <v>M21</v>
      </c>
      <c r="I48" s="145">
        <v>1</v>
      </c>
      <c r="J48" s="143" t="s">
        <v>15</v>
      </c>
      <c r="K48" s="146">
        <v>0</v>
      </c>
    </row>
    <row r="49" spans="1:11" ht="13.5">
      <c r="A49" s="139">
        <f>A48</f>
        <v>0.48958333333333354</v>
      </c>
      <c r="B49" s="140">
        <f t="shared" si="0"/>
        <v>24</v>
      </c>
      <c r="C49" s="141" t="s">
        <v>119</v>
      </c>
      <c r="D49" s="187" t="str">
        <f>Spielplan2!D25</f>
        <v>Gr.F</v>
      </c>
      <c r="E49" s="187"/>
      <c r="F49" s="142" t="str">
        <f>Spielplan2!F25</f>
        <v>M22</v>
      </c>
      <c r="G49" s="143" t="s">
        <v>14</v>
      </c>
      <c r="H49" s="144" t="str">
        <f>Spielplan2!H25</f>
        <v>M23</v>
      </c>
      <c r="I49" s="145">
        <v>1</v>
      </c>
      <c r="J49" s="143" t="s">
        <v>15</v>
      </c>
      <c r="K49" s="146">
        <v>0</v>
      </c>
    </row>
    <row r="50" spans="1:11" ht="13.5">
      <c r="A50" s="163">
        <f>A49+Vorgaben!$D$3+Vorgaben!$D$5</f>
        <v>0.5000000000000002</v>
      </c>
      <c r="B50" s="164">
        <f t="shared" si="0"/>
        <v>25</v>
      </c>
      <c r="C50" s="165" t="s">
        <v>118</v>
      </c>
      <c r="D50" s="188" t="str">
        <f>Spielplan1!D26</f>
        <v>Gr.C</v>
      </c>
      <c r="E50" s="188"/>
      <c r="F50" s="166" t="str">
        <f>Spielplan1!F26</f>
        <v>M12</v>
      </c>
      <c r="G50" s="167" t="s">
        <v>14</v>
      </c>
      <c r="H50" s="168" t="str">
        <f>Spielplan1!H26</f>
        <v>M09</v>
      </c>
      <c r="I50" s="169">
        <v>1</v>
      </c>
      <c r="J50" s="167" t="s">
        <v>15</v>
      </c>
      <c r="K50" s="170">
        <v>0</v>
      </c>
    </row>
    <row r="51" spans="1:11" ht="13.5">
      <c r="A51" s="163">
        <f>A50</f>
        <v>0.5000000000000002</v>
      </c>
      <c r="B51" s="164">
        <f t="shared" si="0"/>
        <v>26</v>
      </c>
      <c r="C51" s="165" t="s">
        <v>119</v>
      </c>
      <c r="D51" s="188" t="str">
        <f>Spielplan1!D27</f>
        <v>Gr.C</v>
      </c>
      <c r="E51" s="188"/>
      <c r="F51" s="166" t="str">
        <f>Spielplan1!F27</f>
        <v>M10</v>
      </c>
      <c r="G51" s="167" t="s">
        <v>14</v>
      </c>
      <c r="H51" s="168" t="str">
        <f>Spielplan1!H27</f>
        <v>M11</v>
      </c>
      <c r="I51" s="169">
        <v>1</v>
      </c>
      <c r="J51" s="167" t="s">
        <v>15</v>
      </c>
      <c r="K51" s="170">
        <v>0</v>
      </c>
    </row>
    <row r="52" spans="1:11" ht="13.5">
      <c r="A52" s="139">
        <f>A51+Vorgaben!$D$3+Vorgaben!$D$5</f>
        <v>0.5104166666666669</v>
      </c>
      <c r="B52" s="140">
        <f t="shared" si="0"/>
        <v>27</v>
      </c>
      <c r="C52" s="141" t="s">
        <v>118</v>
      </c>
      <c r="D52" s="187" t="str">
        <f>Spielplan1!D28</f>
        <v>Gr.D</v>
      </c>
      <c r="E52" s="187"/>
      <c r="F52" s="142" t="str">
        <f>Spielplan1!F28</f>
        <v>M13</v>
      </c>
      <c r="G52" s="143" t="s">
        <v>14</v>
      </c>
      <c r="H52" s="144" t="str">
        <f>Spielplan1!H28</f>
        <v>M15</v>
      </c>
      <c r="I52" s="145">
        <v>1</v>
      </c>
      <c r="J52" s="143" t="s">
        <v>15</v>
      </c>
      <c r="K52" s="146">
        <v>0</v>
      </c>
    </row>
    <row r="53" spans="1:11" ht="14.25" thickBot="1">
      <c r="A53" s="139">
        <f>A52</f>
        <v>0.5104166666666669</v>
      </c>
      <c r="B53" s="140">
        <f t="shared" si="0"/>
        <v>28</v>
      </c>
      <c r="C53" s="141" t="s">
        <v>119</v>
      </c>
      <c r="D53" s="187" t="str">
        <f>Spielplan1!D29</f>
        <v>Gr.D</v>
      </c>
      <c r="E53" s="187"/>
      <c r="F53" s="142" t="str">
        <f>Spielplan1!F29</f>
        <v>M14</v>
      </c>
      <c r="G53" s="143" t="s">
        <v>14</v>
      </c>
      <c r="H53" s="144" t="str">
        <f>Spielplan1!H29</f>
        <v>M16</v>
      </c>
      <c r="I53" s="145">
        <v>1</v>
      </c>
      <c r="J53" s="143" t="s">
        <v>15</v>
      </c>
      <c r="K53" s="146">
        <v>0</v>
      </c>
    </row>
    <row r="54" spans="1:11" ht="13.5">
      <c r="A54" s="155">
        <f>A53+Vorgaben!$D$3+Vorgaben!$D$5</f>
        <v>0.5208333333333335</v>
      </c>
      <c r="B54" s="156">
        <f>B53+1</f>
        <v>29</v>
      </c>
      <c r="C54" s="157" t="s">
        <v>118</v>
      </c>
      <c r="D54" s="185" t="str">
        <f>Spielplan2!D26</f>
        <v>Gr.G</v>
      </c>
      <c r="E54" s="185"/>
      <c r="F54" s="158" t="str">
        <f>Spielplan2!F26</f>
        <v>M28</v>
      </c>
      <c r="G54" s="159" t="s">
        <v>14</v>
      </c>
      <c r="H54" s="160" t="str">
        <f>Spielplan2!H26</f>
        <v>M25</v>
      </c>
      <c r="I54" s="161">
        <v>1</v>
      </c>
      <c r="J54" s="159" t="s">
        <v>15</v>
      </c>
      <c r="K54" s="162">
        <v>0</v>
      </c>
    </row>
    <row r="55" spans="1:11" ht="13.5">
      <c r="A55" s="163">
        <f>A54</f>
        <v>0.5208333333333335</v>
      </c>
      <c r="B55" s="164">
        <f t="shared" si="0"/>
        <v>30</v>
      </c>
      <c r="C55" s="165" t="s">
        <v>119</v>
      </c>
      <c r="D55" s="188" t="str">
        <f>Spielplan2!D27</f>
        <v>Gr.G</v>
      </c>
      <c r="E55" s="188"/>
      <c r="F55" s="166" t="str">
        <f>Spielplan2!F27</f>
        <v>M26</v>
      </c>
      <c r="G55" s="167" t="s">
        <v>14</v>
      </c>
      <c r="H55" s="168" t="str">
        <f>Spielplan2!H27</f>
        <v>M27</v>
      </c>
      <c r="I55" s="169">
        <v>1</v>
      </c>
      <c r="J55" s="167" t="s">
        <v>15</v>
      </c>
      <c r="K55" s="170">
        <v>0</v>
      </c>
    </row>
    <row r="56" spans="1:11" ht="13.5">
      <c r="A56" s="139">
        <f>A55+Vorgaben!$D$3+Vorgaben!$D$5</f>
        <v>0.5312500000000001</v>
      </c>
      <c r="B56" s="140">
        <f t="shared" si="0"/>
        <v>31</v>
      </c>
      <c r="C56" s="141" t="s">
        <v>118</v>
      </c>
      <c r="D56" s="187" t="str">
        <f>Spielplan2!D28</f>
        <v>Gr.H</v>
      </c>
      <c r="E56" s="187"/>
      <c r="F56" s="142" t="str">
        <f>Spielplan2!F28</f>
        <v>M29</v>
      </c>
      <c r="G56" s="143" t="s">
        <v>14</v>
      </c>
      <c r="H56" s="144" t="str">
        <f>Spielplan2!H28</f>
        <v>M31</v>
      </c>
      <c r="I56" s="145">
        <v>1</v>
      </c>
      <c r="J56" s="143" t="s">
        <v>15</v>
      </c>
      <c r="K56" s="146">
        <v>0</v>
      </c>
    </row>
    <row r="57" spans="1:11" ht="13.5">
      <c r="A57" s="139">
        <f>A56</f>
        <v>0.5312500000000001</v>
      </c>
      <c r="B57" s="140">
        <f t="shared" si="0"/>
        <v>32</v>
      </c>
      <c r="C57" s="141" t="s">
        <v>119</v>
      </c>
      <c r="D57" s="187" t="str">
        <f>Spielplan2!D29</f>
        <v>Gr.H</v>
      </c>
      <c r="E57" s="187"/>
      <c r="F57" s="142" t="str">
        <f>Spielplan2!F29</f>
        <v>M30</v>
      </c>
      <c r="G57" s="143" t="s">
        <v>14</v>
      </c>
      <c r="H57" s="144" t="str">
        <f>Spielplan2!H29</f>
        <v>M32</v>
      </c>
      <c r="I57" s="145">
        <v>1</v>
      </c>
      <c r="J57" s="143" t="s">
        <v>15</v>
      </c>
      <c r="K57" s="146">
        <v>0</v>
      </c>
    </row>
    <row r="58" spans="1:11" ht="13.5">
      <c r="A58" s="163">
        <f>A57+Vorgaben!$D$3+Vorgaben!$D$5</f>
        <v>0.5416666666666667</v>
      </c>
      <c r="B58" s="164">
        <f t="shared" si="0"/>
        <v>33</v>
      </c>
      <c r="C58" s="165" t="s">
        <v>118</v>
      </c>
      <c r="D58" s="188" t="str">
        <f>Spielplan1!D30</f>
        <v>Gr.A</v>
      </c>
      <c r="E58" s="188"/>
      <c r="F58" s="166" t="str">
        <f>Spielplan1!F30</f>
        <v>M01</v>
      </c>
      <c r="G58" s="167" t="s">
        <v>14</v>
      </c>
      <c r="H58" s="168" t="str">
        <f>Spielplan1!H30</f>
        <v>M03</v>
      </c>
      <c r="I58" s="169">
        <v>1</v>
      </c>
      <c r="J58" s="167" t="s">
        <v>15</v>
      </c>
      <c r="K58" s="170">
        <v>0</v>
      </c>
    </row>
    <row r="59" spans="1:11" ht="13.5">
      <c r="A59" s="163">
        <f>A58</f>
        <v>0.5416666666666667</v>
      </c>
      <c r="B59" s="164">
        <f t="shared" si="0"/>
        <v>34</v>
      </c>
      <c r="C59" s="165" t="s">
        <v>119</v>
      </c>
      <c r="D59" s="188" t="str">
        <f>Spielplan1!D31</f>
        <v>Gr.A</v>
      </c>
      <c r="E59" s="188"/>
      <c r="F59" s="166" t="str">
        <f>Spielplan1!F31</f>
        <v>M02</v>
      </c>
      <c r="G59" s="167" t="s">
        <v>14</v>
      </c>
      <c r="H59" s="168" t="str">
        <f>Spielplan1!H31</f>
        <v>M04</v>
      </c>
      <c r="I59" s="169">
        <v>1</v>
      </c>
      <c r="J59" s="167" t="s">
        <v>15</v>
      </c>
      <c r="K59" s="170">
        <v>0</v>
      </c>
    </row>
    <row r="60" spans="1:11" ht="13.5">
      <c r="A60" s="139">
        <f>A59+Vorgaben!$D$3+Vorgaben!$D$5</f>
        <v>0.5520833333333334</v>
      </c>
      <c r="B60" s="140">
        <f t="shared" si="0"/>
        <v>35</v>
      </c>
      <c r="C60" s="141" t="s">
        <v>118</v>
      </c>
      <c r="D60" s="187" t="str">
        <f>Spielplan1!D32</f>
        <v>Gr.B</v>
      </c>
      <c r="E60" s="187"/>
      <c r="F60" s="142" t="str">
        <f>Spielplan1!F32</f>
        <v>M05</v>
      </c>
      <c r="G60" s="143" t="s">
        <v>14</v>
      </c>
      <c r="H60" s="144" t="str">
        <f>Spielplan1!H32</f>
        <v>M07</v>
      </c>
      <c r="I60" s="145">
        <v>1</v>
      </c>
      <c r="J60" s="143" t="s">
        <v>15</v>
      </c>
      <c r="K60" s="146">
        <v>0</v>
      </c>
    </row>
    <row r="61" spans="1:11" ht="13.5">
      <c r="A61" s="139">
        <f>A60</f>
        <v>0.5520833333333334</v>
      </c>
      <c r="B61" s="140">
        <f t="shared" si="0"/>
        <v>36</v>
      </c>
      <c r="C61" s="141" t="s">
        <v>119</v>
      </c>
      <c r="D61" s="187" t="str">
        <f>Spielplan1!D33</f>
        <v>Gr.B</v>
      </c>
      <c r="E61" s="187"/>
      <c r="F61" s="142" t="str">
        <f>Spielplan1!F33</f>
        <v>M06</v>
      </c>
      <c r="G61" s="143" t="s">
        <v>14</v>
      </c>
      <c r="H61" s="144" t="str">
        <f>Spielplan1!H33</f>
        <v>M08</v>
      </c>
      <c r="I61" s="145">
        <v>1</v>
      </c>
      <c r="J61" s="143" t="s">
        <v>15</v>
      </c>
      <c r="K61" s="146">
        <v>0</v>
      </c>
    </row>
    <row r="62" spans="1:11" ht="13.5">
      <c r="A62" s="163">
        <f>A61+Vorgaben!$D$3+Vorgaben!$D$5</f>
        <v>0.5625</v>
      </c>
      <c r="B62" s="164">
        <f>B69+1</f>
        <v>41</v>
      </c>
      <c r="C62" s="165" t="s">
        <v>118</v>
      </c>
      <c r="D62" s="188" t="str">
        <f>Spielplan1!D34</f>
        <v>Gr.C</v>
      </c>
      <c r="E62" s="188"/>
      <c r="F62" s="166" t="str">
        <f>Spielplan1!F34</f>
        <v>M09</v>
      </c>
      <c r="G62" s="167" t="s">
        <v>14</v>
      </c>
      <c r="H62" s="168" t="str">
        <f>Spielplan1!H34</f>
        <v>M11</v>
      </c>
      <c r="I62" s="169">
        <v>1</v>
      </c>
      <c r="J62" s="167" t="s">
        <v>15</v>
      </c>
      <c r="K62" s="170">
        <v>0</v>
      </c>
    </row>
    <row r="63" spans="1:11" ht="13.5">
      <c r="A63" s="163">
        <f>A62</f>
        <v>0.5625</v>
      </c>
      <c r="B63" s="164">
        <f t="shared" si="0"/>
        <v>42</v>
      </c>
      <c r="C63" s="165" t="s">
        <v>119</v>
      </c>
      <c r="D63" s="188" t="str">
        <f>Spielplan1!D35</f>
        <v>Gr.C</v>
      </c>
      <c r="E63" s="188"/>
      <c r="F63" s="166" t="str">
        <f>Spielplan1!F35</f>
        <v>M10</v>
      </c>
      <c r="G63" s="167" t="s">
        <v>14</v>
      </c>
      <c r="H63" s="168" t="str">
        <f>Spielplan1!H35</f>
        <v>M12</v>
      </c>
      <c r="I63" s="169">
        <v>1</v>
      </c>
      <c r="J63" s="167" t="s">
        <v>15</v>
      </c>
      <c r="K63" s="170">
        <v>0</v>
      </c>
    </row>
    <row r="64" spans="1:11" ht="13.5">
      <c r="A64" s="139">
        <f>A63+Vorgaben!$D$3+Vorgaben!$D$5</f>
        <v>0.5729166666666666</v>
      </c>
      <c r="B64" s="140">
        <f t="shared" si="0"/>
        <v>43</v>
      </c>
      <c r="C64" s="141" t="s">
        <v>118</v>
      </c>
      <c r="D64" s="187" t="str">
        <f>Spielplan1!D36</f>
        <v>Gr.D</v>
      </c>
      <c r="E64" s="187"/>
      <c r="F64" s="142" t="str">
        <f>Spielplan1!F36</f>
        <v>M15</v>
      </c>
      <c r="G64" s="143" t="s">
        <v>14</v>
      </c>
      <c r="H64" s="144" t="str">
        <f>Spielplan1!H36</f>
        <v>M14</v>
      </c>
      <c r="I64" s="145">
        <v>1</v>
      </c>
      <c r="J64" s="143" t="s">
        <v>15</v>
      </c>
      <c r="K64" s="146">
        <v>0</v>
      </c>
    </row>
    <row r="65" spans="1:11" ht="13.5">
      <c r="A65" s="139">
        <f>A64</f>
        <v>0.5729166666666666</v>
      </c>
      <c r="B65" s="140">
        <f t="shared" si="0"/>
        <v>44</v>
      </c>
      <c r="C65" s="141" t="s">
        <v>119</v>
      </c>
      <c r="D65" s="187" t="str">
        <f>Spielplan1!D37</f>
        <v>Gr.D</v>
      </c>
      <c r="E65" s="187"/>
      <c r="F65" s="142" t="str">
        <f>Spielplan1!F37</f>
        <v>M16</v>
      </c>
      <c r="G65" s="143" t="s">
        <v>14</v>
      </c>
      <c r="H65" s="144" t="str">
        <f>Spielplan1!H37</f>
        <v>M13</v>
      </c>
      <c r="I65" s="145">
        <v>1</v>
      </c>
      <c r="J65" s="143" t="s">
        <v>15</v>
      </c>
      <c r="K65" s="146">
        <v>0</v>
      </c>
    </row>
    <row r="66" spans="1:11" ht="13.5">
      <c r="A66" s="163">
        <f>A65+Vorgaben!$D$3+Vorgaben!$D$5</f>
        <v>0.5833333333333333</v>
      </c>
      <c r="B66" s="164">
        <f>B61+1</f>
        <v>37</v>
      </c>
      <c r="C66" s="165" t="s">
        <v>118</v>
      </c>
      <c r="D66" s="188" t="str">
        <f>Spielplan2!D30</f>
        <v>Gr.E</v>
      </c>
      <c r="E66" s="188"/>
      <c r="F66" s="166" t="str">
        <f>Spielplan2!F30</f>
        <v>M17</v>
      </c>
      <c r="G66" s="167" t="s">
        <v>14</v>
      </c>
      <c r="H66" s="168" t="str">
        <f>Spielplan2!H30</f>
        <v>M19</v>
      </c>
      <c r="I66" s="169">
        <v>1</v>
      </c>
      <c r="J66" s="167" t="s">
        <v>15</v>
      </c>
      <c r="K66" s="170">
        <v>0</v>
      </c>
    </row>
    <row r="67" spans="1:11" ht="13.5">
      <c r="A67" s="163">
        <f>A66</f>
        <v>0.5833333333333333</v>
      </c>
      <c r="B67" s="164">
        <f>B66+1</f>
        <v>38</v>
      </c>
      <c r="C67" s="165" t="s">
        <v>119</v>
      </c>
      <c r="D67" s="188" t="str">
        <f>Spielplan2!D31</f>
        <v>Gr.E</v>
      </c>
      <c r="E67" s="188"/>
      <c r="F67" s="166" t="str">
        <f>Spielplan2!F31</f>
        <v>M18</v>
      </c>
      <c r="G67" s="167" t="s">
        <v>14</v>
      </c>
      <c r="H67" s="168" t="str">
        <f>Spielplan2!H31</f>
        <v>M20</v>
      </c>
      <c r="I67" s="169">
        <v>1</v>
      </c>
      <c r="J67" s="167" t="s">
        <v>15</v>
      </c>
      <c r="K67" s="170">
        <v>0</v>
      </c>
    </row>
    <row r="68" spans="1:11" ht="13.5">
      <c r="A68" s="139">
        <f>A67+Vorgaben!$D$3+Vorgaben!$D$5</f>
        <v>0.5937499999999999</v>
      </c>
      <c r="B68" s="140">
        <f>B67+1</f>
        <v>39</v>
      </c>
      <c r="C68" s="141" t="s">
        <v>118</v>
      </c>
      <c r="D68" s="187" t="str">
        <f>Spielplan2!D32</f>
        <v>Gr.F</v>
      </c>
      <c r="E68" s="187"/>
      <c r="F68" s="142" t="str">
        <f>Spielplan2!F32</f>
        <v>M21</v>
      </c>
      <c r="G68" s="143" t="s">
        <v>14</v>
      </c>
      <c r="H68" s="144" t="str">
        <f>Spielplan2!H32</f>
        <v>M23</v>
      </c>
      <c r="I68" s="145">
        <v>1</v>
      </c>
      <c r="J68" s="143" t="s">
        <v>15</v>
      </c>
      <c r="K68" s="146">
        <v>0</v>
      </c>
    </row>
    <row r="69" spans="1:11" ht="13.5">
      <c r="A69" s="139">
        <f>A68</f>
        <v>0.5937499999999999</v>
      </c>
      <c r="B69" s="140">
        <f>B68+1</f>
        <v>40</v>
      </c>
      <c r="C69" s="141" t="s">
        <v>119</v>
      </c>
      <c r="D69" s="187" t="str">
        <f>Spielplan2!D33</f>
        <v>Gr.F</v>
      </c>
      <c r="E69" s="187"/>
      <c r="F69" s="142" t="str">
        <f>Spielplan2!F33</f>
        <v>M22</v>
      </c>
      <c r="G69" s="143" t="s">
        <v>14</v>
      </c>
      <c r="H69" s="144" t="str">
        <f>Spielplan2!H33</f>
        <v>M24</v>
      </c>
      <c r="I69" s="145">
        <v>1</v>
      </c>
      <c r="J69" s="143" t="s">
        <v>15</v>
      </c>
      <c r="K69" s="146">
        <v>0</v>
      </c>
    </row>
    <row r="70" spans="1:11" ht="13.5">
      <c r="A70" s="163">
        <f>A69+Vorgaben!$D$3+Vorgaben!$D$5</f>
        <v>0.6041666666666665</v>
      </c>
      <c r="B70" s="164">
        <f>B65+1</f>
        <v>45</v>
      </c>
      <c r="C70" s="165" t="s">
        <v>118</v>
      </c>
      <c r="D70" s="188" t="str">
        <f>Spielplan2!D34</f>
        <v>Gr.G</v>
      </c>
      <c r="E70" s="188"/>
      <c r="F70" s="166" t="str">
        <f>Spielplan2!F34</f>
        <v>M25</v>
      </c>
      <c r="G70" s="167" t="s">
        <v>14</v>
      </c>
      <c r="H70" s="168" t="str">
        <f>Spielplan2!H34</f>
        <v>M27</v>
      </c>
      <c r="I70" s="169">
        <v>1</v>
      </c>
      <c r="J70" s="167" t="s">
        <v>15</v>
      </c>
      <c r="K70" s="170">
        <v>0</v>
      </c>
    </row>
    <row r="71" spans="1:11" ht="13.5">
      <c r="A71" s="163">
        <f>A70</f>
        <v>0.6041666666666665</v>
      </c>
      <c r="B71" s="164">
        <f t="shared" si="0"/>
        <v>46</v>
      </c>
      <c r="C71" s="165" t="s">
        <v>119</v>
      </c>
      <c r="D71" s="188" t="str">
        <f>Spielplan2!D35</f>
        <v>Gr.G</v>
      </c>
      <c r="E71" s="188"/>
      <c r="F71" s="166" t="str">
        <f>Spielplan2!F35</f>
        <v>M26</v>
      </c>
      <c r="G71" s="167" t="s">
        <v>14</v>
      </c>
      <c r="H71" s="168" t="str">
        <f>Spielplan2!H35</f>
        <v>M28</v>
      </c>
      <c r="I71" s="169">
        <v>1</v>
      </c>
      <c r="J71" s="167" t="s">
        <v>15</v>
      </c>
      <c r="K71" s="170">
        <v>0</v>
      </c>
    </row>
    <row r="72" spans="1:11" ht="13.5">
      <c r="A72" s="139">
        <f>A71+Vorgaben!$D$3+Vorgaben!$D$5</f>
        <v>0.6145833333333331</v>
      </c>
      <c r="B72" s="140">
        <f t="shared" si="0"/>
        <v>47</v>
      </c>
      <c r="C72" s="141" t="s">
        <v>118</v>
      </c>
      <c r="D72" s="187" t="str">
        <f>Spielplan2!D36</f>
        <v>Gr.H</v>
      </c>
      <c r="E72" s="187"/>
      <c r="F72" s="142" t="str">
        <f>Spielplan2!F36</f>
        <v>M31</v>
      </c>
      <c r="G72" s="143" t="s">
        <v>14</v>
      </c>
      <c r="H72" s="144" t="str">
        <f>Spielplan2!H36</f>
        <v>M30</v>
      </c>
      <c r="I72" s="145">
        <v>1</v>
      </c>
      <c r="J72" s="143" t="s">
        <v>15</v>
      </c>
      <c r="K72" s="146">
        <v>0</v>
      </c>
    </row>
    <row r="73" spans="1:11" ht="14.25" thickBot="1">
      <c r="A73" s="147">
        <f>A72</f>
        <v>0.6145833333333331</v>
      </c>
      <c r="B73" s="148">
        <f t="shared" si="0"/>
        <v>48</v>
      </c>
      <c r="C73" s="149" t="s">
        <v>119</v>
      </c>
      <c r="D73" s="192" t="str">
        <f>Spielplan2!D37</f>
        <v>Gr.H</v>
      </c>
      <c r="E73" s="192"/>
      <c r="F73" s="150" t="str">
        <f>Spielplan2!F37</f>
        <v>M32</v>
      </c>
      <c r="G73" s="151" t="s">
        <v>14</v>
      </c>
      <c r="H73" s="152" t="str">
        <f>Spielplan2!H37</f>
        <v>M29</v>
      </c>
      <c r="I73" s="153">
        <v>1</v>
      </c>
      <c r="J73" s="151" t="s">
        <v>15</v>
      </c>
      <c r="K73" s="154">
        <v>0</v>
      </c>
    </row>
    <row r="74" spans="1:10" ht="55.5" customHeight="1">
      <c r="A74" s="70"/>
      <c r="B74" s="66" t="s">
        <v>9</v>
      </c>
      <c r="C74" s="40"/>
      <c r="D74" s="57"/>
      <c r="E74" s="57"/>
      <c r="F74" s="179" t="s">
        <v>86</v>
      </c>
      <c r="G74" s="179"/>
      <c r="H74" s="179"/>
      <c r="I74" s="59"/>
      <c r="J74" s="58"/>
    </row>
    <row r="75" spans="1:11" ht="13.5">
      <c r="A75" s="111">
        <f>A73+Vorgaben!$D$3+Vorgaben!$D$5*2+Vorgaben!$D$7</f>
        <v>0.628472222222222</v>
      </c>
      <c r="B75" s="123">
        <f>B73+1</f>
        <v>49</v>
      </c>
      <c r="C75" s="131" t="s">
        <v>118</v>
      </c>
      <c r="D75" s="114"/>
      <c r="E75" s="114"/>
      <c r="F75" s="129" t="str">
        <f>IF(K59="","",'Gruppen-Tabellen'!B3)</f>
        <v>M01</v>
      </c>
      <c r="G75" s="121" t="s">
        <v>15</v>
      </c>
      <c r="H75" s="130" t="str">
        <f>IF(K61="","",'Gruppen-Tabellen'!B10)</f>
        <v>M06</v>
      </c>
      <c r="I75" s="117">
        <v>7</v>
      </c>
      <c r="J75" s="115" t="s">
        <v>15</v>
      </c>
      <c r="K75" s="116">
        <v>6</v>
      </c>
    </row>
    <row r="76" spans="1:11" ht="13.5">
      <c r="A76" s="70"/>
      <c r="B76" s="74"/>
      <c r="C76" s="77"/>
      <c r="D76" s="57"/>
      <c r="E76" s="57"/>
      <c r="F76" s="60" t="s">
        <v>24</v>
      </c>
      <c r="G76" s="60"/>
      <c r="H76" s="61" t="s">
        <v>27</v>
      </c>
      <c r="I76" s="182" t="s">
        <v>144</v>
      </c>
      <c r="J76" s="183"/>
      <c r="K76" s="184"/>
    </row>
    <row r="77" spans="1:8" ht="13.5">
      <c r="A77" s="70"/>
      <c r="B77" s="73"/>
      <c r="C77" s="77"/>
      <c r="D77" s="57"/>
      <c r="E77" s="57"/>
      <c r="G77" s="42"/>
      <c r="H77" s="53"/>
    </row>
    <row r="78" spans="1:11" ht="13.5">
      <c r="A78" s="111">
        <f>A75</f>
        <v>0.628472222222222</v>
      </c>
      <c r="B78" s="123">
        <f>B75+1</f>
        <v>50</v>
      </c>
      <c r="C78" s="131" t="s">
        <v>119</v>
      </c>
      <c r="D78" s="114"/>
      <c r="E78" s="114"/>
      <c r="F78" s="129" t="str">
        <f>IF(K61="","",'Gruppen-Tabellen'!B9)</f>
        <v>M05</v>
      </c>
      <c r="G78" s="121" t="s">
        <v>15</v>
      </c>
      <c r="H78" s="130" t="str">
        <f>IF(K59="","",'Gruppen-Tabellen'!B4)</f>
        <v>M02</v>
      </c>
      <c r="I78" s="117">
        <v>1</v>
      </c>
      <c r="J78" s="115" t="s">
        <v>15</v>
      </c>
      <c r="K78" s="116">
        <v>2</v>
      </c>
    </row>
    <row r="79" spans="1:11" ht="13.5">
      <c r="A79" s="70"/>
      <c r="B79" s="74"/>
      <c r="C79" s="77"/>
      <c r="D79" s="57"/>
      <c r="E79" s="57"/>
      <c r="F79" s="60" t="s">
        <v>22</v>
      </c>
      <c r="G79" s="60"/>
      <c r="H79" s="61" t="s">
        <v>20</v>
      </c>
      <c r="I79" s="182"/>
      <c r="J79" s="183"/>
      <c r="K79" s="184"/>
    </row>
    <row r="80" spans="1:8" ht="13.5">
      <c r="A80" s="70"/>
      <c r="B80" s="73"/>
      <c r="C80" s="77"/>
      <c r="D80" s="57"/>
      <c r="E80" s="57"/>
      <c r="G80" s="42"/>
      <c r="H80" s="53"/>
    </row>
    <row r="81" spans="1:11" ht="13.5">
      <c r="A81" s="111">
        <f>A78+Vorgaben!$D$3+Vorgaben!$D$5*2+Vorgaben!$D$7</f>
        <v>0.6423611111111108</v>
      </c>
      <c r="B81" s="123">
        <f>B78+1</f>
        <v>51</v>
      </c>
      <c r="C81" s="131" t="s">
        <v>118</v>
      </c>
      <c r="D81" s="114"/>
      <c r="E81" s="114"/>
      <c r="F81" s="129" t="str">
        <f>IF(K63="","",'Gruppen-Tabellen'!B15)</f>
        <v>M09</v>
      </c>
      <c r="G81" s="121" t="s">
        <v>15</v>
      </c>
      <c r="H81" s="130" t="str">
        <f>IF(K59="","",'Gruppen-Tabellen'!B22)</f>
        <v>M16</v>
      </c>
      <c r="I81" s="117">
        <v>1</v>
      </c>
      <c r="J81" s="115" t="s">
        <v>15</v>
      </c>
      <c r="K81" s="116">
        <v>2</v>
      </c>
    </row>
    <row r="82" spans="1:11" ht="13.5">
      <c r="A82" s="70"/>
      <c r="B82" s="73"/>
      <c r="C82" s="77"/>
      <c r="D82" s="57"/>
      <c r="E82" s="62"/>
      <c r="F82" s="60" t="s">
        <v>21</v>
      </c>
      <c r="G82" s="60"/>
      <c r="H82" s="61" t="s">
        <v>25</v>
      </c>
      <c r="I82" s="182"/>
      <c r="J82" s="183"/>
      <c r="K82" s="184"/>
    </row>
    <row r="83" spans="1:8" ht="13.5">
      <c r="A83" s="70"/>
      <c r="B83" s="74"/>
      <c r="C83" s="77"/>
      <c r="D83" s="57"/>
      <c r="E83" s="57"/>
      <c r="F83" s="60"/>
      <c r="G83" s="60"/>
      <c r="H83" s="61"/>
    </row>
    <row r="84" spans="1:11" ht="13.5">
      <c r="A84" s="111">
        <f>A81</f>
        <v>0.6423611111111108</v>
      </c>
      <c r="B84" s="123">
        <f>B81+1</f>
        <v>52</v>
      </c>
      <c r="C84" s="131" t="s">
        <v>119</v>
      </c>
      <c r="D84" s="114"/>
      <c r="E84" s="114"/>
      <c r="F84" s="129" t="str">
        <f>IF(K65="","",'Gruppen-Tabellen'!B21)</f>
        <v>M13</v>
      </c>
      <c r="G84" s="121" t="s">
        <v>15</v>
      </c>
      <c r="H84" s="130" t="str">
        <f>IF(K63="","",'Gruppen-Tabellen'!B16)</f>
        <v>M10</v>
      </c>
      <c r="I84" s="117">
        <v>1</v>
      </c>
      <c r="J84" s="115" t="s">
        <v>15</v>
      </c>
      <c r="K84" s="116">
        <v>0</v>
      </c>
    </row>
    <row r="85" spans="1:11" ht="13.5">
      <c r="A85" s="70"/>
      <c r="B85" s="74"/>
      <c r="C85" s="77"/>
      <c r="D85" s="57"/>
      <c r="E85" s="57"/>
      <c r="F85" s="60" t="s">
        <v>26</v>
      </c>
      <c r="G85" s="60"/>
      <c r="H85" s="61" t="s">
        <v>23</v>
      </c>
      <c r="I85" s="182"/>
      <c r="J85" s="183"/>
      <c r="K85" s="184"/>
    </row>
    <row r="86" spans="1:8" ht="13.5">
      <c r="A86" s="70"/>
      <c r="B86" s="73"/>
      <c r="C86" s="77"/>
      <c r="D86" s="57"/>
      <c r="E86" s="57"/>
      <c r="G86" s="53"/>
      <c r="H86" s="53"/>
    </row>
    <row r="87" spans="1:11" ht="13.5">
      <c r="A87" s="111">
        <f>A84+Vorgaben!$D$3+Vorgaben!$D$5*2+Vorgaben!$D$7</f>
        <v>0.6562499999999997</v>
      </c>
      <c r="B87" s="123">
        <f>B84+1</f>
        <v>53</v>
      </c>
      <c r="C87" s="131" t="s">
        <v>118</v>
      </c>
      <c r="D87" s="114"/>
      <c r="E87" s="114"/>
      <c r="F87" s="129" t="str">
        <f>IF(K67="","",'Gruppen-Tabellen'!B27)</f>
        <v>M17</v>
      </c>
      <c r="G87" s="121" t="s">
        <v>15</v>
      </c>
      <c r="H87" s="130" t="str">
        <f>IF(K69="","",'Gruppen-Tabellen'!B34)</f>
        <v>M22</v>
      </c>
      <c r="I87" s="117">
        <v>1</v>
      </c>
      <c r="J87" s="115" t="s">
        <v>15</v>
      </c>
      <c r="K87" s="116">
        <v>2</v>
      </c>
    </row>
    <row r="88" spans="1:11" ht="13.5">
      <c r="A88" s="70"/>
      <c r="B88" s="74"/>
      <c r="C88" s="77"/>
      <c r="D88" s="57"/>
      <c r="E88" s="57"/>
      <c r="F88" s="60" t="s">
        <v>120</v>
      </c>
      <c r="G88" s="60"/>
      <c r="H88" s="61" t="s">
        <v>124</v>
      </c>
      <c r="I88" s="182"/>
      <c r="J88" s="183"/>
      <c r="K88" s="184"/>
    </row>
    <row r="89" spans="1:8" ht="13.5">
      <c r="A89" s="70"/>
      <c r="B89" s="74"/>
      <c r="C89" s="77"/>
      <c r="D89" s="57"/>
      <c r="E89" s="57"/>
      <c r="F89" s="60"/>
      <c r="G89" s="60"/>
      <c r="H89" s="61"/>
    </row>
    <row r="90" spans="1:11" ht="13.5">
      <c r="A90" s="111">
        <f>A87</f>
        <v>0.6562499999999997</v>
      </c>
      <c r="B90" s="123">
        <f>B87+1</f>
        <v>54</v>
      </c>
      <c r="C90" s="131" t="s">
        <v>119</v>
      </c>
      <c r="D90" s="114"/>
      <c r="E90" s="114"/>
      <c r="F90" s="129" t="str">
        <f>IF(K69="","",'Gruppen-Tabellen'!B33)</f>
        <v>M21</v>
      </c>
      <c r="G90" s="121" t="s">
        <v>15</v>
      </c>
      <c r="H90" s="130" t="str">
        <f>IF(K67="","",'Gruppen-Tabellen'!B28)</f>
        <v>M18</v>
      </c>
      <c r="I90" s="117">
        <v>1</v>
      </c>
      <c r="J90" s="115" t="s">
        <v>15</v>
      </c>
      <c r="K90" s="116">
        <v>2</v>
      </c>
    </row>
    <row r="91" spans="1:11" ht="13.5">
      <c r="A91" s="70"/>
      <c r="B91" s="74"/>
      <c r="C91" s="77"/>
      <c r="D91" s="57"/>
      <c r="E91" s="57"/>
      <c r="F91" s="60" t="s">
        <v>121</v>
      </c>
      <c r="G91" s="60"/>
      <c r="H91" s="61" t="s">
        <v>125</v>
      </c>
      <c r="I91" s="182"/>
      <c r="J91" s="183"/>
      <c r="K91" s="184"/>
    </row>
    <row r="92" spans="1:8" ht="13.5">
      <c r="A92" s="70"/>
      <c r="B92" s="73"/>
      <c r="C92" s="77"/>
      <c r="D92" s="57"/>
      <c r="E92" s="57"/>
      <c r="G92" s="42"/>
      <c r="H92" s="53"/>
    </row>
    <row r="93" spans="1:11" ht="13.5">
      <c r="A93" s="111">
        <f>A90+Vorgaben!$D$3+Vorgaben!$D$5*2+Vorgaben!$D$7</f>
        <v>0.6701388888888885</v>
      </c>
      <c r="B93" s="123">
        <f>B90+1</f>
        <v>55</v>
      </c>
      <c r="C93" s="131" t="s">
        <v>118</v>
      </c>
      <c r="D93" s="114"/>
      <c r="E93" s="114"/>
      <c r="F93" s="129" t="str">
        <f>IF(K71="","",'Gruppen-Tabellen'!B39)</f>
        <v>M25</v>
      </c>
      <c r="G93" s="121" t="s">
        <v>15</v>
      </c>
      <c r="H93" s="130" t="str">
        <f>IF(K73="","",'Gruppen-Tabellen'!B46)</f>
        <v>M29</v>
      </c>
      <c r="I93" s="117">
        <v>1</v>
      </c>
      <c r="J93" s="115" t="s">
        <v>15</v>
      </c>
      <c r="K93" s="116">
        <v>2</v>
      </c>
    </row>
    <row r="94" spans="1:11" ht="13.5">
      <c r="A94" s="70"/>
      <c r="B94" s="74"/>
      <c r="C94" s="77"/>
      <c r="D94" s="57"/>
      <c r="E94" s="57"/>
      <c r="F94" s="60" t="s">
        <v>122</v>
      </c>
      <c r="G94" s="60"/>
      <c r="H94" s="61" t="s">
        <v>126</v>
      </c>
      <c r="I94" s="182"/>
      <c r="J94" s="183"/>
      <c r="K94" s="184"/>
    </row>
    <row r="95" spans="1:8" ht="13.5">
      <c r="A95" s="70"/>
      <c r="B95" s="73"/>
      <c r="C95" s="77"/>
      <c r="D95" s="57"/>
      <c r="E95" s="57"/>
      <c r="G95" s="42"/>
      <c r="H95" s="53"/>
    </row>
    <row r="96" spans="1:11" ht="13.5">
      <c r="A96" s="111">
        <f>A93</f>
        <v>0.6701388888888885</v>
      </c>
      <c r="B96" s="123">
        <f>B93+1</f>
        <v>56</v>
      </c>
      <c r="C96" s="131" t="s">
        <v>119</v>
      </c>
      <c r="D96" s="114"/>
      <c r="E96" s="114"/>
      <c r="F96" s="129" t="str">
        <f>IF(K73="","",'Gruppen-Tabellen'!B45)</f>
        <v>M32</v>
      </c>
      <c r="G96" s="121" t="s">
        <v>15</v>
      </c>
      <c r="H96" s="130" t="str">
        <f>IF(K71="","",'Gruppen-Tabellen'!B40)</f>
        <v>M26</v>
      </c>
      <c r="I96" s="117">
        <v>1</v>
      </c>
      <c r="J96" s="115" t="s">
        <v>15</v>
      </c>
      <c r="K96" s="116">
        <v>0</v>
      </c>
    </row>
    <row r="97" spans="1:11" ht="13.5">
      <c r="A97" s="70"/>
      <c r="B97" s="73"/>
      <c r="C97" s="77"/>
      <c r="D97" s="57"/>
      <c r="E97" s="62"/>
      <c r="F97" s="60" t="s">
        <v>123</v>
      </c>
      <c r="G97" s="60"/>
      <c r="H97" s="61" t="s">
        <v>127</v>
      </c>
      <c r="I97" s="182"/>
      <c r="J97" s="183"/>
      <c r="K97" s="184"/>
    </row>
    <row r="98" spans="1:8" ht="13.5">
      <c r="A98" s="70"/>
      <c r="B98" s="73"/>
      <c r="C98" s="77"/>
      <c r="D98" s="57"/>
      <c r="E98" s="57"/>
      <c r="G98" s="53"/>
      <c r="H98" s="53"/>
    </row>
    <row r="99" spans="1:8" ht="13.5">
      <c r="A99" s="70"/>
      <c r="B99" s="73"/>
      <c r="C99" s="78"/>
      <c r="D99" s="57"/>
      <c r="E99" s="57"/>
      <c r="F99" s="53"/>
      <c r="G99" s="42"/>
      <c r="H99" s="54"/>
    </row>
    <row r="100" spans="1:10" ht="24" customHeight="1">
      <c r="A100" s="70"/>
      <c r="B100" s="73"/>
      <c r="C100" s="77"/>
      <c r="D100" s="57"/>
      <c r="E100" s="62"/>
      <c r="F100" s="181" t="s">
        <v>19</v>
      </c>
      <c r="G100" s="181"/>
      <c r="H100" s="181"/>
      <c r="I100" s="59"/>
      <c r="J100" s="58"/>
    </row>
    <row r="101" spans="1:11" ht="13.5">
      <c r="A101" s="111">
        <f>A96+Vorgaben!$D$3+Vorgaben!$D$5*2+Vorgaben!$D$7</f>
        <v>0.6840277777777773</v>
      </c>
      <c r="B101" s="123">
        <f>B96+1</f>
        <v>57</v>
      </c>
      <c r="C101" s="131" t="s">
        <v>118</v>
      </c>
      <c r="D101" s="114"/>
      <c r="E101" s="114"/>
      <c r="F101" s="118" t="str">
        <f>IF(OR(I75="",K75=""),"",IF(I75&gt;K75,F75,IF(I75&lt;=K75,H75)))</f>
        <v>M01</v>
      </c>
      <c r="G101" s="115" t="s">
        <v>15</v>
      </c>
      <c r="H101" s="119" t="str">
        <f>IF(OR(I81="",K81=""),"",IF(I81&gt;K81,F81,IF(I81&lt;=K81,H81)))</f>
        <v>M16</v>
      </c>
      <c r="I101" s="117">
        <v>1</v>
      </c>
      <c r="J101" s="115" t="s">
        <v>15</v>
      </c>
      <c r="K101" s="116">
        <v>0</v>
      </c>
    </row>
    <row r="102" spans="1:11" ht="13.5">
      <c r="A102" s="70"/>
      <c r="B102" s="76"/>
      <c r="C102" s="77"/>
      <c r="D102" s="57"/>
      <c r="E102" s="57"/>
      <c r="F102" s="60" t="s">
        <v>128</v>
      </c>
      <c r="G102" s="60"/>
      <c r="H102" s="60" t="s">
        <v>129</v>
      </c>
      <c r="I102" s="182"/>
      <c r="J102" s="183"/>
      <c r="K102" s="184"/>
    </row>
    <row r="103" spans="1:8" ht="13.5">
      <c r="A103" s="70"/>
      <c r="B103" s="75"/>
      <c r="C103" s="77"/>
      <c r="D103" s="57"/>
      <c r="E103" s="57"/>
      <c r="G103" s="42"/>
      <c r="H103" s="53"/>
    </row>
    <row r="104" spans="1:11" ht="13.5">
      <c r="A104" s="111">
        <f>A101</f>
        <v>0.6840277777777773</v>
      </c>
      <c r="B104" s="112">
        <f>B101+1</f>
        <v>58</v>
      </c>
      <c r="C104" s="131" t="s">
        <v>119</v>
      </c>
      <c r="D104" s="114"/>
      <c r="E104" s="114"/>
      <c r="F104" s="118" t="str">
        <f>IF(OR(I78="",K78=""),"",IF(I78&gt;K78,F78,IF(I78&lt;=K78,H78)))</f>
        <v>M02</v>
      </c>
      <c r="G104" s="115" t="s">
        <v>15</v>
      </c>
      <c r="H104" s="119" t="str">
        <f>IF(OR(I84="",K84=""),"",IF(I84&gt;K84,F84,IF(I84&lt;=K84,H84)))</f>
        <v>M13</v>
      </c>
      <c r="I104" s="117">
        <v>1</v>
      </c>
      <c r="J104" s="115" t="s">
        <v>15</v>
      </c>
      <c r="K104" s="116">
        <v>0</v>
      </c>
    </row>
    <row r="105" spans="1:11" ht="13.5">
      <c r="A105" s="70"/>
      <c r="B105" s="73"/>
      <c r="C105" s="77"/>
      <c r="D105" s="57"/>
      <c r="E105" s="62"/>
      <c r="F105" s="60" t="s">
        <v>130</v>
      </c>
      <c r="G105" s="60"/>
      <c r="H105" s="60" t="s">
        <v>132</v>
      </c>
      <c r="I105" s="182"/>
      <c r="J105" s="183"/>
      <c r="K105" s="184"/>
    </row>
    <row r="106" spans="1:5" ht="13.5">
      <c r="A106" s="71"/>
      <c r="B106" s="73"/>
      <c r="C106" s="78"/>
      <c r="D106" s="57"/>
      <c r="E106" s="57"/>
    </row>
    <row r="107" spans="1:11" ht="13.5">
      <c r="A107" s="111">
        <f>A104+Vorgaben!$D$3+Vorgaben!$D$5*2+Vorgaben!$D$7</f>
        <v>0.6979166666666662</v>
      </c>
      <c r="B107" s="112">
        <f>B104+1</f>
        <v>59</v>
      </c>
      <c r="C107" s="131" t="s">
        <v>118</v>
      </c>
      <c r="D107" s="114"/>
      <c r="E107" s="114"/>
      <c r="F107" s="118" t="str">
        <f>IF(OR(I87="",K87=""),"",IF(I87&gt;K87,F87,IF(I87&lt;=K87,H87)))</f>
        <v>M22</v>
      </c>
      <c r="G107" s="115" t="s">
        <v>15</v>
      </c>
      <c r="H107" s="119" t="str">
        <f>IF(OR(I93="",K93=""),"",IF(I93&gt;K93,F93,IF(I93&lt;=K93,H93)))</f>
        <v>M29</v>
      </c>
      <c r="I107" s="117">
        <v>1</v>
      </c>
      <c r="J107" s="115" t="s">
        <v>15</v>
      </c>
      <c r="K107" s="116">
        <v>0</v>
      </c>
    </row>
    <row r="108" spans="1:11" ht="13.5">
      <c r="A108" s="70"/>
      <c r="B108" s="76"/>
      <c r="C108" s="77"/>
      <c r="D108" s="57"/>
      <c r="E108" s="57"/>
      <c r="F108" s="60" t="s">
        <v>131</v>
      </c>
      <c r="G108" s="60"/>
      <c r="H108" s="60" t="s">
        <v>134</v>
      </c>
      <c r="I108" s="182"/>
      <c r="J108" s="183"/>
      <c r="K108" s="184"/>
    </row>
    <row r="109" spans="1:8" ht="13.5">
      <c r="A109" s="70"/>
      <c r="B109" s="75"/>
      <c r="C109" s="77"/>
      <c r="D109" s="57"/>
      <c r="E109" s="57"/>
      <c r="G109" s="42"/>
      <c r="H109" s="53"/>
    </row>
    <row r="110" spans="1:11" ht="13.5">
      <c r="A110" s="111">
        <f>A107</f>
        <v>0.6979166666666662</v>
      </c>
      <c r="B110" s="112">
        <f>B107+1</f>
        <v>60</v>
      </c>
      <c r="C110" s="131" t="s">
        <v>119</v>
      </c>
      <c r="D110" s="114"/>
      <c r="E110" s="114"/>
      <c r="F110" s="118" t="str">
        <f>IF(OR(I90="",K90=""),"",IF(I90&gt;K90,F90,IF(I90&lt;=K90,H90)))</f>
        <v>M18</v>
      </c>
      <c r="G110" s="115" t="s">
        <v>15</v>
      </c>
      <c r="H110" s="119" t="str">
        <f>IF(OR(I96="",K96=""),"",IF(I96&gt;K96,F96,IF(I96&lt;=K96,H96)))</f>
        <v>M32</v>
      </c>
      <c r="I110" s="117">
        <v>1</v>
      </c>
      <c r="J110" s="115" t="s">
        <v>15</v>
      </c>
      <c r="K110" s="116">
        <v>0</v>
      </c>
    </row>
    <row r="111" spans="1:11" ht="13.5">
      <c r="A111" s="70"/>
      <c r="B111" s="76"/>
      <c r="C111" s="77"/>
      <c r="D111" s="57"/>
      <c r="E111" s="57"/>
      <c r="F111" s="60" t="s">
        <v>133</v>
      </c>
      <c r="G111" s="60"/>
      <c r="H111" s="60" t="s">
        <v>135</v>
      </c>
      <c r="I111" s="182"/>
      <c r="J111" s="183"/>
      <c r="K111" s="184"/>
    </row>
    <row r="112" spans="1:8" ht="13.5">
      <c r="A112" s="70"/>
      <c r="B112" s="75"/>
      <c r="C112" s="77"/>
      <c r="D112" s="57"/>
      <c r="E112" s="57"/>
      <c r="G112" s="42"/>
      <c r="H112" s="53"/>
    </row>
    <row r="113" spans="1:11" ht="13.5" hidden="1">
      <c r="A113" s="111">
        <f>A110+Vorgaben!$D$3+Vorgaben!$D$5</f>
        <v>0.7083333333333328</v>
      </c>
      <c r="B113" s="112">
        <f>B110+1</f>
        <v>61</v>
      </c>
      <c r="C113" s="113"/>
      <c r="D113" s="114"/>
      <c r="E113" s="114"/>
      <c r="F113" s="118" t="str">
        <f>IF(OR(I101="",K101=""),"",IF(I101&gt;K101,F101,IF(I101&lt;=K101,H101)))</f>
        <v>M01</v>
      </c>
      <c r="G113" s="115" t="s">
        <v>15</v>
      </c>
      <c r="H113" s="119" t="str">
        <f>IF(OR(I104="",K104=""),"",IF(I104&gt;K104,F104,IF(I104&lt;=K104,H104)))</f>
        <v>M02</v>
      </c>
      <c r="I113" s="117"/>
      <c r="J113" s="115" t="s">
        <v>15</v>
      </c>
      <c r="K113" s="116"/>
    </row>
    <row r="114" spans="1:10" ht="24" customHeight="1">
      <c r="A114" s="70"/>
      <c r="B114" s="73"/>
      <c r="C114" s="77"/>
      <c r="D114" s="57"/>
      <c r="E114" s="62"/>
      <c r="F114" s="181" t="s">
        <v>28</v>
      </c>
      <c r="G114" s="181"/>
      <c r="H114" s="181"/>
      <c r="I114" s="59"/>
      <c r="J114" s="58"/>
    </row>
    <row r="115" spans="1:11" ht="13.5">
      <c r="A115" s="111">
        <f>A110+Vorgaben!$D$3+Vorgaben!$D$5</f>
        <v>0.7083333333333328</v>
      </c>
      <c r="B115" s="112">
        <f>B110+1</f>
        <v>61</v>
      </c>
      <c r="C115" s="131" t="s">
        <v>118</v>
      </c>
      <c r="D115" s="114"/>
      <c r="E115" s="114"/>
      <c r="F115" s="118" t="str">
        <f>IF(OR(I101="",K101=""),"",IF(I101&gt;K101,F101,IF(I101&lt;=K101,H101)))</f>
        <v>M01</v>
      </c>
      <c r="G115" s="115" t="s">
        <v>15</v>
      </c>
      <c r="H115" s="134" t="str">
        <f>IF(OR(I107="",K107=""),"",IF(I107&gt;K107,F107,IF(I107&lt;=K107,H107)))</f>
        <v>M22</v>
      </c>
      <c r="I115" s="117">
        <v>1</v>
      </c>
      <c r="J115" s="115" t="s">
        <v>15</v>
      </c>
      <c r="K115" s="116">
        <v>0</v>
      </c>
    </row>
    <row r="116" spans="1:11" ht="13.5">
      <c r="A116" s="70"/>
      <c r="B116" s="76"/>
      <c r="C116" s="77"/>
      <c r="D116" s="57"/>
      <c r="E116" s="57"/>
      <c r="F116" s="60" t="s">
        <v>136</v>
      </c>
      <c r="G116" s="60"/>
      <c r="H116" s="60" t="s">
        <v>137</v>
      </c>
      <c r="I116" s="182"/>
      <c r="J116" s="183"/>
      <c r="K116" s="184"/>
    </row>
    <row r="117" spans="1:8" ht="13.5">
      <c r="A117" s="70"/>
      <c r="B117" s="75"/>
      <c r="C117" s="77"/>
      <c r="D117" s="57"/>
      <c r="E117" s="57"/>
      <c r="G117" s="42"/>
      <c r="H117" s="53"/>
    </row>
    <row r="118" spans="1:11" ht="13.5">
      <c r="A118" s="111">
        <f>A115</f>
        <v>0.7083333333333328</v>
      </c>
      <c r="B118" s="112">
        <f>B115+1</f>
        <v>62</v>
      </c>
      <c r="C118" s="131" t="s">
        <v>119</v>
      </c>
      <c r="D118" s="114"/>
      <c r="E118" s="114"/>
      <c r="F118" s="118" t="str">
        <f>IF(OR(I104="",K104=""),"",IF(I104&gt;K104,F104,IF(I104&lt;=K104,H104)))</f>
        <v>M02</v>
      </c>
      <c r="G118" s="115" t="s">
        <v>15</v>
      </c>
      <c r="H118" s="134" t="str">
        <f>IF(OR(I110="",K110=""),"",IF(I110&gt;K110,F110,IF(I110&lt;=K110,H110)))</f>
        <v>M18</v>
      </c>
      <c r="I118" s="117">
        <v>1</v>
      </c>
      <c r="J118" s="115" t="s">
        <v>15</v>
      </c>
      <c r="K118" s="116">
        <v>0</v>
      </c>
    </row>
    <row r="119" spans="1:11" ht="13.5">
      <c r="A119" s="70"/>
      <c r="B119" s="73"/>
      <c r="C119" s="77"/>
      <c r="D119" s="57"/>
      <c r="E119" s="62"/>
      <c r="F119" s="60" t="s">
        <v>138</v>
      </c>
      <c r="G119" s="60"/>
      <c r="H119" s="60" t="s">
        <v>139</v>
      </c>
      <c r="I119" s="182"/>
      <c r="J119" s="183"/>
      <c r="K119" s="184"/>
    </row>
    <row r="120" spans="1:8" ht="13.5">
      <c r="A120" s="70"/>
      <c r="B120" s="73"/>
      <c r="C120" s="77"/>
      <c r="D120" s="57"/>
      <c r="E120" s="57"/>
      <c r="G120" s="53"/>
      <c r="H120" s="53"/>
    </row>
    <row r="121" spans="1:11" ht="13.5">
      <c r="A121" s="70"/>
      <c r="B121" s="73"/>
      <c r="C121" s="77"/>
      <c r="D121" s="57"/>
      <c r="E121" s="62"/>
      <c r="F121" s="60" t="s">
        <v>61</v>
      </c>
      <c r="G121" s="60"/>
      <c r="H121" s="60" t="s">
        <v>62</v>
      </c>
      <c r="I121" s="189"/>
      <c r="J121" s="189"/>
      <c r="K121" s="189"/>
    </row>
    <row r="122" spans="1:10" ht="33.75" customHeight="1">
      <c r="A122" s="70"/>
      <c r="B122" s="73"/>
      <c r="C122" s="77"/>
      <c r="D122" s="57"/>
      <c r="E122" s="62"/>
      <c r="F122" s="179" t="s">
        <v>29</v>
      </c>
      <c r="G122" s="179"/>
      <c r="H122" s="179"/>
      <c r="I122" s="59"/>
      <c r="J122" s="58"/>
    </row>
    <row r="123" spans="1:11" ht="13.5">
      <c r="A123" s="111">
        <f>A118+Vorgaben!$D$3+Vorgaben!$D$5*2+Vorgaben!$D$7</f>
        <v>0.7222222222222217</v>
      </c>
      <c r="B123" s="112">
        <f>B118+1</f>
        <v>63</v>
      </c>
      <c r="C123" s="131" t="s">
        <v>119</v>
      </c>
      <c r="D123" s="114"/>
      <c r="E123" s="114"/>
      <c r="F123" s="118" t="str">
        <f>IF(OR(I115="",K115=""),"",IF(I115&lt;K115,F115,IF(I115&gt;=K115,H115)))</f>
        <v>M22</v>
      </c>
      <c r="G123" s="115" t="s">
        <v>15</v>
      </c>
      <c r="H123" s="119" t="str">
        <f>IF(OR(I118="",K118=""),"",IF(I118&lt;K118,F118,IF(I118&gt;=K118,H118)))</f>
        <v>M18</v>
      </c>
      <c r="I123" s="117"/>
      <c r="J123" s="115" t="s">
        <v>15</v>
      </c>
      <c r="K123" s="116"/>
    </row>
    <row r="124" spans="1:11" ht="13.5">
      <c r="A124" s="70"/>
      <c r="B124" s="76"/>
      <c r="C124" s="77"/>
      <c r="D124" s="57"/>
      <c r="E124" s="57"/>
      <c r="F124" s="60" t="s">
        <v>140</v>
      </c>
      <c r="G124" s="60"/>
      <c r="H124" s="60" t="s">
        <v>142</v>
      </c>
      <c r="I124" s="182"/>
      <c r="J124" s="183"/>
      <c r="K124" s="184"/>
    </row>
    <row r="125" spans="1:8" ht="13.5">
      <c r="A125" s="70"/>
      <c r="B125" s="73"/>
      <c r="C125" s="77"/>
      <c r="D125" s="57"/>
      <c r="E125" s="57"/>
      <c r="G125" s="53"/>
      <c r="H125" s="53"/>
    </row>
    <row r="126" spans="1:10" ht="24" customHeight="1">
      <c r="A126" s="70"/>
      <c r="B126" s="73"/>
      <c r="C126" s="77"/>
      <c r="D126" s="57"/>
      <c r="E126" s="62"/>
      <c r="F126" s="181" t="s">
        <v>30</v>
      </c>
      <c r="G126" s="181"/>
      <c r="H126" s="181"/>
      <c r="I126" s="59"/>
      <c r="J126" s="58"/>
    </row>
    <row r="127" spans="1:11" ht="13.5">
      <c r="A127" s="111">
        <f>A123</f>
        <v>0.7222222222222217</v>
      </c>
      <c r="B127" s="112">
        <f>B123+1</f>
        <v>64</v>
      </c>
      <c r="C127" s="131" t="s">
        <v>118</v>
      </c>
      <c r="D127" s="114"/>
      <c r="E127" s="114"/>
      <c r="F127" s="118" t="str">
        <f>IF(OR(I115="",K115=""),"",IF(I115&gt;K115,F115,IF(I115&lt;=K115,H115)))</f>
        <v>M01</v>
      </c>
      <c r="G127" s="115" t="s">
        <v>15</v>
      </c>
      <c r="H127" s="119" t="str">
        <f>IF(OR(I118="",K118=""),"",IF(I118&gt;K118,F118,IF(I118&lt;=K118,H118)))</f>
        <v>M02</v>
      </c>
      <c r="I127" s="117"/>
      <c r="J127" s="115" t="s">
        <v>15</v>
      </c>
      <c r="K127" s="116"/>
    </row>
    <row r="128" spans="1:11" ht="13.5">
      <c r="A128" s="70"/>
      <c r="B128" s="76"/>
      <c r="C128" s="77"/>
      <c r="D128" s="57"/>
      <c r="E128" s="57"/>
      <c r="F128" s="60" t="s">
        <v>141</v>
      </c>
      <c r="G128" s="60"/>
      <c r="H128" s="60" t="s">
        <v>143</v>
      </c>
      <c r="I128" s="182"/>
      <c r="J128" s="183"/>
      <c r="K128" s="184"/>
    </row>
    <row r="129" spans="1:10" ht="12.75">
      <c r="A129" s="55"/>
      <c r="C129" s="40"/>
      <c r="F129" s="40"/>
      <c r="H129" s="40"/>
      <c r="J129" s="40"/>
    </row>
  </sheetData>
  <sheetProtection password="E760" sheet="1" objects="1" scenarios="1"/>
  <mergeCells count="112">
    <mergeCell ref="D69:E69"/>
    <mergeCell ref="D70:E70"/>
    <mergeCell ref="D71:E71"/>
    <mergeCell ref="D72:E72"/>
    <mergeCell ref="D73:E73"/>
    <mergeCell ref="D30:E30"/>
    <mergeCell ref="D31:E31"/>
    <mergeCell ref="D32:E32"/>
    <mergeCell ref="D33:E33"/>
    <mergeCell ref="D55:E55"/>
    <mergeCell ref="D56:E56"/>
    <mergeCell ref="D57:E57"/>
    <mergeCell ref="D66:E66"/>
    <mergeCell ref="D67:E67"/>
    <mergeCell ref="D68:E68"/>
    <mergeCell ref="D41:E41"/>
    <mergeCell ref="D46:E46"/>
    <mergeCell ref="D47:E47"/>
    <mergeCell ref="D48:E48"/>
    <mergeCell ref="D49:E49"/>
    <mergeCell ref="D54:E54"/>
    <mergeCell ref="A23:B23"/>
    <mergeCell ref="G23:H23"/>
    <mergeCell ref="I25:K25"/>
    <mergeCell ref="A20:B20"/>
    <mergeCell ref="G20:H20"/>
    <mergeCell ref="A21:B21"/>
    <mergeCell ref="G21:H21"/>
    <mergeCell ref="A22:B22"/>
    <mergeCell ref="G22:H22"/>
    <mergeCell ref="A16:B16"/>
    <mergeCell ref="G16:H16"/>
    <mergeCell ref="A17:B17"/>
    <mergeCell ref="G17:H17"/>
    <mergeCell ref="A19:B19"/>
    <mergeCell ref="G19:H19"/>
    <mergeCell ref="A13:B13"/>
    <mergeCell ref="G13:H13"/>
    <mergeCell ref="A14:B14"/>
    <mergeCell ref="G14:H14"/>
    <mergeCell ref="A15:B15"/>
    <mergeCell ref="G15:H15"/>
    <mergeCell ref="I111:K111"/>
    <mergeCell ref="I116:K116"/>
    <mergeCell ref="I119:K119"/>
    <mergeCell ref="I124:K124"/>
    <mergeCell ref="F74:H74"/>
    <mergeCell ref="D65:E65"/>
    <mergeCell ref="F100:H100"/>
    <mergeCell ref="I97:K97"/>
    <mergeCell ref="I108:K108"/>
    <mergeCell ref="I102:K102"/>
    <mergeCell ref="D38:E38"/>
    <mergeCell ref="D39:E39"/>
    <mergeCell ref="D40:E40"/>
    <mergeCell ref="D50:E50"/>
    <mergeCell ref="I91:K91"/>
    <mergeCell ref="I76:K76"/>
    <mergeCell ref="I85:K85"/>
    <mergeCell ref="I82:K82"/>
    <mergeCell ref="D51:E51"/>
    <mergeCell ref="D58:E58"/>
    <mergeCell ref="D60:E60"/>
    <mergeCell ref="D62:E62"/>
    <mergeCell ref="D52:E52"/>
    <mergeCell ref="D53:E53"/>
    <mergeCell ref="I128:K128"/>
    <mergeCell ref="I121:K121"/>
    <mergeCell ref="F126:H126"/>
    <mergeCell ref="F122:H122"/>
    <mergeCell ref="F114:H114"/>
    <mergeCell ref="I94:K94"/>
    <mergeCell ref="D36:E36"/>
    <mergeCell ref="D64:E64"/>
    <mergeCell ref="D61:E61"/>
    <mergeCell ref="D37:E37"/>
    <mergeCell ref="D42:E42"/>
    <mergeCell ref="D59:E59"/>
    <mergeCell ref="D63:E63"/>
    <mergeCell ref="D43:E43"/>
    <mergeCell ref="D45:E45"/>
    <mergeCell ref="D44:E44"/>
    <mergeCell ref="G8:H8"/>
    <mergeCell ref="G9:H9"/>
    <mergeCell ref="D29:E29"/>
    <mergeCell ref="D35:E35"/>
    <mergeCell ref="D27:E27"/>
    <mergeCell ref="A8:B8"/>
    <mergeCell ref="A9:B9"/>
    <mergeCell ref="D28:E28"/>
    <mergeCell ref="D34:E34"/>
    <mergeCell ref="G10:H10"/>
    <mergeCell ref="A1:B1"/>
    <mergeCell ref="A2:B2"/>
    <mergeCell ref="A3:B3"/>
    <mergeCell ref="A4:B4"/>
    <mergeCell ref="G5:H5"/>
    <mergeCell ref="G7:H7"/>
    <mergeCell ref="G1:H1"/>
    <mergeCell ref="G2:H2"/>
    <mergeCell ref="G3:H3"/>
    <mergeCell ref="G4:H4"/>
    <mergeCell ref="G11:H11"/>
    <mergeCell ref="I79:K79"/>
    <mergeCell ref="I88:K88"/>
    <mergeCell ref="I105:K105"/>
    <mergeCell ref="A5:B5"/>
    <mergeCell ref="A7:B7"/>
    <mergeCell ref="D26:E26"/>
    <mergeCell ref="D25:E25"/>
    <mergeCell ref="A10:B10"/>
    <mergeCell ref="A11:B11"/>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2" manualBreakCount="2">
    <brk id="53" max="10" man="1"/>
    <brk id="98" max="10" man="1"/>
  </rowBreaks>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93" t="s">
        <v>12</v>
      </c>
      <c r="F2" s="193"/>
      <c r="G2" s="193"/>
      <c r="H2" s="64" t="s">
        <v>40</v>
      </c>
      <c r="I2" s="64" t="s">
        <v>41</v>
      </c>
      <c r="J2" s="16"/>
      <c r="K2" s="128" t="s">
        <v>93</v>
      </c>
      <c r="L2" s="17" t="s">
        <v>42</v>
      </c>
      <c r="M2" s="17" t="s">
        <v>1</v>
      </c>
      <c r="N2" s="194" t="s">
        <v>2</v>
      </c>
      <c r="O2" s="194"/>
      <c r="P2" s="194"/>
      <c r="Q2" s="17" t="s">
        <v>43</v>
      </c>
      <c r="R2" s="16"/>
      <c r="S2" s="11" t="s">
        <v>44</v>
      </c>
      <c r="T2" s="11" t="s">
        <v>45</v>
      </c>
      <c r="U2" s="11" t="s">
        <v>46</v>
      </c>
      <c r="V2" s="12" t="s">
        <v>47</v>
      </c>
      <c r="W2" s="12" t="s">
        <v>48</v>
      </c>
      <c r="X2" s="12" t="s">
        <v>54</v>
      </c>
      <c r="Y2" s="12" t="s">
        <v>55</v>
      </c>
    </row>
    <row r="3" spans="1:25" ht="12.75">
      <c r="A3" s="18"/>
      <c r="B3" s="18" t="str">
        <f>Spielplan2!$F20</f>
        <v>M29</v>
      </c>
      <c r="C3" s="19" t="s">
        <v>14</v>
      </c>
      <c r="D3" s="20" t="str">
        <f>Spielplan2!$H20</f>
        <v>M30</v>
      </c>
      <c r="E3" s="15">
        <f>IF(Spielplan2!$I20="","",Spielplan2!$I20)</f>
        <v>1</v>
      </c>
      <c r="F3" s="15" t="s">
        <v>15</v>
      </c>
      <c r="G3" s="15">
        <f>IF(Spielplan2!$K20="","",Spielplan2!$K20)</f>
        <v>0</v>
      </c>
      <c r="H3" s="65">
        <f aca="true" t="shared" si="0" ref="H3:H26">IF(OR($E3="",$G3=""),"",IF(E3&gt;G3,3,IF(E3=G3,1,0)))</f>
        <v>3</v>
      </c>
      <c r="I3" s="65">
        <f aca="true" t="shared" si="1" ref="I3:I26">IF(OR($E3="",$G3=""),"",IF(G3&gt;E3,3,IF(E3=G3,1,0)))</f>
        <v>0</v>
      </c>
      <c r="K3" s="63" t="str">
        <f>Vorgaben!A15</f>
        <v>M17</v>
      </c>
      <c r="L3" s="19">
        <f>SUM(S3:U3)</f>
        <v>3</v>
      </c>
      <c r="M3" s="19">
        <f>SUM(H4,I11,H19)</f>
        <v>6</v>
      </c>
      <c r="N3" s="15">
        <f>SUM(E4,G11,E19)</f>
        <v>2</v>
      </c>
      <c r="O3" s="15" t="s">
        <v>15</v>
      </c>
      <c r="P3" s="15">
        <f>SUM(G4,E11,G19)</f>
        <v>1</v>
      </c>
      <c r="Q3" s="15">
        <f>N3-P3</f>
        <v>1</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M17</v>
      </c>
      <c r="C4" s="19" t="s">
        <v>14</v>
      </c>
      <c r="D4" s="20" t="str">
        <f>Spielplan2!$H14</f>
        <v>M18</v>
      </c>
      <c r="E4" s="15">
        <f>IF(Spielplan2!$I14="","",Spielplan2!$I14)</f>
        <v>1</v>
      </c>
      <c r="F4" s="15" t="s">
        <v>15</v>
      </c>
      <c r="G4" s="15">
        <f>IF(Spielplan2!$K14="","",Spielplan2!$K14)</f>
        <v>0</v>
      </c>
      <c r="H4" s="65">
        <f t="shared" si="0"/>
        <v>3</v>
      </c>
      <c r="I4" s="65">
        <f t="shared" si="1"/>
        <v>0</v>
      </c>
      <c r="K4" s="63" t="str">
        <f>Vorgaben!A16</f>
        <v>M18</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Spielplan2!$F15</f>
        <v>M19</v>
      </c>
      <c r="C5" s="19" t="s">
        <v>14</v>
      </c>
      <c r="D5" s="20" t="str">
        <f>Spielplan2!$H15</f>
        <v>M20</v>
      </c>
      <c r="E5" s="15">
        <f>IF(Spielplan2!$I15="","",Spielplan2!$I15)</f>
        <v>1</v>
      </c>
      <c r="F5" s="15" t="s">
        <v>15</v>
      </c>
      <c r="G5" s="15">
        <f>IF(Spielplan2!$K15="","",Spielplan2!$K15)</f>
        <v>0</v>
      </c>
      <c r="H5" s="65">
        <f t="shared" si="0"/>
        <v>3</v>
      </c>
      <c r="I5" s="65">
        <f t="shared" si="1"/>
        <v>0</v>
      </c>
      <c r="K5" s="63" t="str">
        <f>Vorgaben!A17</f>
        <v>M19</v>
      </c>
      <c r="L5" s="19">
        <f>SUM(S5:U5)</f>
        <v>3</v>
      </c>
      <c r="M5" s="19">
        <f>SUM(H5,I12,I19)</f>
        <v>3</v>
      </c>
      <c r="N5" s="15">
        <f>SUM(E5,G12,G19)</f>
        <v>1</v>
      </c>
      <c r="O5" s="15" t="s">
        <v>15</v>
      </c>
      <c r="P5" s="15">
        <f>SUM(G5,E12,E19)</f>
        <v>2</v>
      </c>
      <c r="Q5" s="15">
        <f>N5-P5</f>
        <v>-1</v>
      </c>
      <c r="R5" s="21"/>
      <c r="S5" s="11">
        <f>IF(OR(E5="",G5=""),0,1)</f>
        <v>1</v>
      </c>
      <c r="T5" s="11">
        <f>IF(OR(E12="",G12=""),0,1)</f>
        <v>1</v>
      </c>
      <c r="U5" s="11">
        <f>IF(OR(E19="",G19=""),0,1)</f>
        <v>1</v>
      </c>
    </row>
    <row r="6" spans="1:21" ht="12.75">
      <c r="A6" s="18"/>
      <c r="B6" s="18" t="str">
        <f>Spielplan2!$F16</f>
        <v>M21</v>
      </c>
      <c r="C6" s="19" t="s">
        <v>14</v>
      </c>
      <c r="D6" s="20" t="str">
        <f>Spielplan2!$H16</f>
        <v>M22</v>
      </c>
      <c r="E6" s="15">
        <f>IF(Spielplan2!$I16="","",Spielplan2!$I16)</f>
        <v>1</v>
      </c>
      <c r="F6" s="15" t="s">
        <v>15</v>
      </c>
      <c r="G6" s="15">
        <f>IF(Spielplan2!$K16="","",Spielplan2!$K16)</f>
        <v>0</v>
      </c>
      <c r="H6" s="65">
        <f t="shared" si="0"/>
        <v>3</v>
      </c>
      <c r="I6" s="65">
        <f t="shared" si="1"/>
        <v>0</v>
      </c>
      <c r="K6" s="63" t="str">
        <f>Vorgaben!A18</f>
        <v>M20</v>
      </c>
      <c r="L6" s="19">
        <f>SUM(S6:U6)</f>
        <v>3</v>
      </c>
      <c r="M6" s="19">
        <f>SUM(I5,H11,I20)</f>
        <v>3</v>
      </c>
      <c r="N6" s="15">
        <f>SUM(G5,E11,G20)</f>
        <v>1</v>
      </c>
      <c r="O6" s="15" t="s">
        <v>15</v>
      </c>
      <c r="P6" s="15">
        <f>SUM(E5,G11,E20)</f>
        <v>2</v>
      </c>
      <c r="Q6" s="15">
        <f>N6-P6</f>
        <v>-1</v>
      </c>
      <c r="R6" s="21"/>
      <c r="S6" s="11">
        <f>IF(OR(E5="",G5=""),0,1)</f>
        <v>1</v>
      </c>
      <c r="T6" s="11">
        <f>IF(OR(E11="",G11=""),0,1)</f>
        <v>1</v>
      </c>
      <c r="U6" s="11">
        <f>IF(OR(E20="",G20=""),0,1)</f>
        <v>1</v>
      </c>
    </row>
    <row r="7" spans="1:18" ht="12.75">
      <c r="A7" s="18"/>
      <c r="B7" s="18" t="str">
        <f>Spielplan2!$F17</f>
        <v>M23</v>
      </c>
      <c r="C7" s="19" t="s">
        <v>14</v>
      </c>
      <c r="D7" s="20" t="str">
        <f>Spielplan2!$H17</f>
        <v>M24</v>
      </c>
      <c r="E7" s="15">
        <f>IF(Spielplan2!$I17="","",Spielplan2!$I17)</f>
        <v>1</v>
      </c>
      <c r="F7" s="15" t="s">
        <v>15</v>
      </c>
      <c r="G7" s="15">
        <f>IF(Spielplan2!$K17="","",Spielplan2!$K17)</f>
        <v>0</v>
      </c>
      <c r="H7" s="65">
        <f t="shared" si="0"/>
        <v>3</v>
      </c>
      <c r="I7" s="65">
        <f t="shared" si="1"/>
        <v>0</v>
      </c>
      <c r="K7" s="13"/>
      <c r="L7" s="19"/>
      <c r="M7" s="19"/>
      <c r="N7" s="15"/>
      <c r="O7" s="15"/>
      <c r="P7" s="15"/>
      <c r="Q7" s="15"/>
      <c r="R7" s="21"/>
    </row>
    <row r="8" spans="1:23" ht="12.75">
      <c r="A8" s="18"/>
      <c r="B8" s="18" t="str">
        <f>Spielplan2!$F21</f>
        <v>M32</v>
      </c>
      <c r="C8" s="19" t="s">
        <v>14</v>
      </c>
      <c r="D8" s="20" t="str">
        <f>Spielplan2!$H21</f>
        <v>M31</v>
      </c>
      <c r="E8" s="15">
        <f>IF(Spielplan2!$I21="","",Spielplan2!$I21)</f>
        <v>1</v>
      </c>
      <c r="F8" s="15" t="s">
        <v>15</v>
      </c>
      <c r="G8" s="15">
        <f>IF(Spielplan2!$K21="","",Spielplan2!$K21)</f>
        <v>0</v>
      </c>
      <c r="H8" s="65">
        <f t="shared" si="0"/>
        <v>3</v>
      </c>
      <c r="I8" s="65">
        <f t="shared" si="1"/>
        <v>0</v>
      </c>
      <c r="K8" s="195" t="s">
        <v>94</v>
      </c>
      <c r="L8" s="193" t="s">
        <v>42</v>
      </c>
      <c r="M8" s="193" t="s">
        <v>1</v>
      </c>
      <c r="N8" s="193" t="s">
        <v>2</v>
      </c>
      <c r="O8" s="193"/>
      <c r="P8" s="193"/>
      <c r="Q8" s="193" t="s">
        <v>43</v>
      </c>
      <c r="V8" s="22"/>
      <c r="W8" s="22"/>
    </row>
    <row r="9" spans="1:23" ht="12.75">
      <c r="A9" s="18"/>
      <c r="B9" s="18" t="str">
        <f>Spielplan2!$F18</f>
        <v>M25</v>
      </c>
      <c r="C9" s="19" t="s">
        <v>14</v>
      </c>
      <c r="D9" s="20" t="str">
        <f>Spielplan2!$H18</f>
        <v>M26</v>
      </c>
      <c r="E9" s="15">
        <f>IF(Spielplan2!$I18="","",Spielplan2!$I18)</f>
        <v>1</v>
      </c>
      <c r="F9" s="15" t="s">
        <v>15</v>
      </c>
      <c r="G9" s="15">
        <f>IF(Spielplan2!$K18="","",Spielplan2!$K18)</f>
        <v>0</v>
      </c>
      <c r="H9" s="65">
        <f t="shared" si="0"/>
        <v>3</v>
      </c>
      <c r="I9" s="65">
        <f t="shared" si="1"/>
        <v>0</v>
      </c>
      <c r="K9" s="193"/>
      <c r="L9" s="193"/>
      <c r="M9" s="193"/>
      <c r="N9" s="193"/>
      <c r="O9" s="193"/>
      <c r="P9" s="193"/>
      <c r="Q9" s="193"/>
      <c r="V9" s="22"/>
      <c r="W9" s="22"/>
    </row>
    <row r="10" spans="1:23" ht="12.75">
      <c r="A10" s="18"/>
      <c r="B10" s="18" t="str">
        <f>Spielplan2!$F19</f>
        <v>M27</v>
      </c>
      <c r="C10" s="19" t="s">
        <v>14</v>
      </c>
      <c r="D10" s="20" t="str">
        <f>Spielplan2!$H19</f>
        <v>M28</v>
      </c>
      <c r="E10" s="15">
        <f>IF(Spielplan2!$I19="","",Spielplan2!$I19)</f>
        <v>1</v>
      </c>
      <c r="F10" s="15" t="s">
        <v>15</v>
      </c>
      <c r="G10" s="15">
        <f>IF(Spielplan2!$K19="","",Spielplan2!$K19)</f>
        <v>0</v>
      </c>
      <c r="H10" s="65">
        <f t="shared" si="0"/>
        <v>3</v>
      </c>
      <c r="I10" s="65">
        <f t="shared" si="1"/>
        <v>0</v>
      </c>
      <c r="K10" s="63" t="str">
        <f>Vorgaben!A22</f>
        <v>M21</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Spielplan2!$F22</f>
        <v>M20</v>
      </c>
      <c r="C11" s="19" t="s">
        <v>14</v>
      </c>
      <c r="D11" s="20" t="str">
        <f>Spielplan2!$H22</f>
        <v>M17</v>
      </c>
      <c r="E11" s="15">
        <f>IF(Spielplan2!$I22="","",Spielplan2!$I22)</f>
        <v>1</v>
      </c>
      <c r="F11" s="15" t="s">
        <v>15</v>
      </c>
      <c r="G11" s="15">
        <f>IF(Spielplan2!$K22="","",Spielplan2!$K22)</f>
        <v>0</v>
      </c>
      <c r="H11" s="65">
        <f t="shared" si="0"/>
        <v>3</v>
      </c>
      <c r="I11" s="65">
        <f t="shared" si="1"/>
        <v>0</v>
      </c>
      <c r="J11" s="25"/>
      <c r="K11" s="63" t="str">
        <f>Vorgaben!A23</f>
        <v>M22</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Spielplan2!$F23</f>
        <v>M18</v>
      </c>
      <c r="C12" s="19" t="s">
        <v>14</v>
      </c>
      <c r="D12" s="20" t="str">
        <f>Spielplan2!$H23</f>
        <v>M19</v>
      </c>
      <c r="E12" s="15">
        <f>IF(Spielplan2!$I23="","",Spielplan2!$I23)</f>
        <v>1</v>
      </c>
      <c r="F12" s="15" t="s">
        <v>15</v>
      </c>
      <c r="G12" s="15">
        <f>IF(Spielplan2!$K23="","",Spielplan2!$K23)</f>
        <v>0</v>
      </c>
      <c r="H12" s="65">
        <f t="shared" si="0"/>
        <v>3</v>
      </c>
      <c r="I12" s="65">
        <f t="shared" si="1"/>
        <v>0</v>
      </c>
      <c r="K12" s="63" t="str">
        <f>Vorgaben!A24</f>
        <v>M23</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Spielplan2!$F28</f>
        <v>M29</v>
      </c>
      <c r="C13" s="19" t="s">
        <v>14</v>
      </c>
      <c r="D13" s="20" t="str">
        <f>Spielplan2!$H28</f>
        <v>M31</v>
      </c>
      <c r="E13" s="15">
        <f>IF(Spielplan2!$I28="","",Spielplan2!$I28)</f>
        <v>1</v>
      </c>
      <c r="F13" s="15" t="s">
        <v>15</v>
      </c>
      <c r="G13" s="15">
        <f>IF(Spielplan2!$K28="","",Spielplan2!$K28)</f>
        <v>0</v>
      </c>
      <c r="H13" s="65">
        <f t="shared" si="0"/>
        <v>3</v>
      </c>
      <c r="I13" s="65">
        <f t="shared" si="1"/>
        <v>0</v>
      </c>
      <c r="K13" s="63" t="str">
        <f>Vorgaben!A25</f>
        <v>M24</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Spielplan2!$F24</f>
        <v>M24</v>
      </c>
      <c r="C14" s="19" t="s">
        <v>14</v>
      </c>
      <c r="D14" s="20" t="str">
        <f>Spielplan2!$H24</f>
        <v>M21</v>
      </c>
      <c r="E14" s="15">
        <f>IF(Spielplan2!$I24="","",Spielplan2!$I24)</f>
        <v>1</v>
      </c>
      <c r="F14" s="15" t="s">
        <v>15</v>
      </c>
      <c r="G14" s="15">
        <f>IF(Spielplan2!$K24="","",Spielplan2!$K24)</f>
        <v>0</v>
      </c>
      <c r="H14" s="65">
        <f t="shared" si="0"/>
        <v>3</v>
      </c>
      <c r="I14" s="65">
        <f t="shared" si="1"/>
        <v>0</v>
      </c>
      <c r="K14" s="13"/>
      <c r="L14" s="19"/>
      <c r="M14" s="19"/>
      <c r="N14" s="15"/>
      <c r="O14" s="15"/>
      <c r="P14" s="15"/>
      <c r="Q14" s="15"/>
    </row>
    <row r="15" spans="1:23" ht="12.75" customHeight="1">
      <c r="A15" s="18"/>
      <c r="B15" s="18" t="str">
        <f>Spielplan2!$F25</f>
        <v>M22</v>
      </c>
      <c r="C15" s="19" t="s">
        <v>14</v>
      </c>
      <c r="D15" s="20" t="str">
        <f>Spielplan2!$H25</f>
        <v>M23</v>
      </c>
      <c r="E15" s="15">
        <f>IF(Spielplan2!$I25="","",Spielplan2!$I25)</f>
        <v>1</v>
      </c>
      <c r="F15" s="15" t="s">
        <v>15</v>
      </c>
      <c r="G15" s="15">
        <f>IF(Spielplan2!$K25="","",Spielplan2!$K25)</f>
        <v>0</v>
      </c>
      <c r="H15" s="65">
        <f t="shared" si="0"/>
        <v>3</v>
      </c>
      <c r="I15" s="65">
        <f t="shared" si="1"/>
        <v>0</v>
      </c>
      <c r="K15" s="195" t="s">
        <v>95</v>
      </c>
      <c r="L15" s="193" t="s">
        <v>42</v>
      </c>
      <c r="M15" s="193" t="s">
        <v>1</v>
      </c>
      <c r="N15" s="193" t="s">
        <v>2</v>
      </c>
      <c r="O15" s="193"/>
      <c r="P15" s="193"/>
      <c r="Q15" s="193" t="s">
        <v>43</v>
      </c>
      <c r="V15" s="22"/>
      <c r="W15" s="22"/>
    </row>
    <row r="16" spans="1:23" ht="12.75" customHeight="1">
      <c r="A16" s="18"/>
      <c r="B16" s="18" t="str">
        <f>Spielplan2!$F26</f>
        <v>M28</v>
      </c>
      <c r="C16" s="19" t="s">
        <v>14</v>
      </c>
      <c r="D16" s="20" t="str">
        <f>Spielplan2!$H26</f>
        <v>M25</v>
      </c>
      <c r="E16" s="15">
        <f>IF(Spielplan2!$I26="","",Spielplan2!$I26)</f>
        <v>1</v>
      </c>
      <c r="F16" s="15" t="s">
        <v>15</v>
      </c>
      <c r="G16" s="15">
        <f>IF(Spielplan2!$K26="","",Spielplan2!$K26)</f>
        <v>0</v>
      </c>
      <c r="H16" s="65">
        <f t="shared" si="0"/>
        <v>3</v>
      </c>
      <c r="I16" s="65">
        <f t="shared" si="1"/>
        <v>0</v>
      </c>
      <c r="K16" s="193"/>
      <c r="L16" s="193"/>
      <c r="M16" s="193"/>
      <c r="N16" s="193"/>
      <c r="O16" s="193"/>
      <c r="P16" s="193"/>
      <c r="Q16" s="193"/>
      <c r="V16" s="22"/>
      <c r="W16" s="22"/>
    </row>
    <row r="17" spans="1:23" ht="15.75" customHeight="1">
      <c r="A17" s="18"/>
      <c r="B17" s="18" t="str">
        <f>Spielplan2!$F27</f>
        <v>M26</v>
      </c>
      <c r="C17" s="19" t="s">
        <v>14</v>
      </c>
      <c r="D17" s="20" t="str">
        <f>Spielplan2!$H27</f>
        <v>M27</v>
      </c>
      <c r="E17" s="15">
        <f>IF(Spielplan2!$I27="","",Spielplan2!$I27)</f>
        <v>1</v>
      </c>
      <c r="F17" s="15" t="s">
        <v>15</v>
      </c>
      <c r="G17" s="15">
        <f>IF(Spielplan2!$K27="","",Spielplan2!$K27)</f>
        <v>0</v>
      </c>
      <c r="H17" s="65">
        <f t="shared" si="0"/>
        <v>3</v>
      </c>
      <c r="I17" s="65">
        <f t="shared" si="1"/>
        <v>0</v>
      </c>
      <c r="K17" s="3" t="str">
        <f>Vorgaben!B15</f>
        <v>M25</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Spielplan2!$F29</f>
        <v>M30</v>
      </c>
      <c r="C18" s="19" t="s">
        <v>14</v>
      </c>
      <c r="D18" s="20" t="str">
        <f>Spielplan2!$H29</f>
        <v>M32</v>
      </c>
      <c r="E18" s="15">
        <f>IF(Spielplan2!$I29="","",Spielplan2!$I29)</f>
        <v>1</v>
      </c>
      <c r="F18" s="15" t="s">
        <v>15</v>
      </c>
      <c r="G18" s="15">
        <f>IF(Spielplan2!$K29="","",Spielplan2!$K29)</f>
        <v>0</v>
      </c>
      <c r="H18" s="65">
        <f t="shared" si="0"/>
        <v>3</v>
      </c>
      <c r="I18" s="65">
        <f t="shared" si="1"/>
        <v>0</v>
      </c>
      <c r="K18" s="3" t="str">
        <f>Vorgaben!B16</f>
        <v>M26</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Spielplan2!$F30</f>
        <v>M17</v>
      </c>
      <c r="C19" s="19" t="s">
        <v>14</v>
      </c>
      <c r="D19" s="20" t="str">
        <f>Spielplan2!$H30</f>
        <v>M19</v>
      </c>
      <c r="E19" s="15">
        <f>IF(Spielplan2!$I30="","",Spielplan2!$I30)</f>
        <v>1</v>
      </c>
      <c r="F19" s="15" t="s">
        <v>15</v>
      </c>
      <c r="G19" s="15">
        <f>IF(Spielplan2!$K30="","",Spielplan2!$K30)</f>
        <v>0</v>
      </c>
      <c r="H19" s="65">
        <f t="shared" si="0"/>
        <v>3</v>
      </c>
      <c r="I19" s="65">
        <f t="shared" si="1"/>
        <v>0</v>
      </c>
      <c r="K19" s="3" t="str">
        <f>Vorgaben!B17</f>
        <v>M27</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Spielplan2!$F31</f>
        <v>M18</v>
      </c>
      <c r="C20" s="19" t="s">
        <v>14</v>
      </c>
      <c r="D20" s="20" t="str">
        <f>Spielplan2!$H31</f>
        <v>M20</v>
      </c>
      <c r="E20" s="15">
        <f>IF(Spielplan2!$I31="","",Spielplan2!$I31)</f>
        <v>1</v>
      </c>
      <c r="F20" s="15" t="s">
        <v>15</v>
      </c>
      <c r="G20" s="15">
        <f>IF(Spielplan2!$K31="","",Spielplan2!$K31)</f>
        <v>0</v>
      </c>
      <c r="H20" s="65">
        <f t="shared" si="0"/>
        <v>3</v>
      </c>
      <c r="I20" s="65">
        <f>IF(OR($E20="",$G20=""),"",IF(G20&gt;E20,3,IF(E20=G20,1,0)))</f>
        <v>0</v>
      </c>
      <c r="K20" s="3" t="str">
        <f>Vorgaben!B18</f>
        <v>M28</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Spielplan2!$F32</f>
        <v>M21</v>
      </c>
      <c r="C21" s="19" t="s">
        <v>14</v>
      </c>
      <c r="D21" s="20" t="str">
        <f>Spielplan2!$H32</f>
        <v>M23</v>
      </c>
      <c r="E21" s="15">
        <f>IF(Spielplan2!$I32="","",Spielplan2!$I32)</f>
        <v>1</v>
      </c>
      <c r="F21" s="15" t="s">
        <v>15</v>
      </c>
      <c r="G21" s="15">
        <f>IF(Spielplan2!$K32="","",Spielplan2!$K32)</f>
        <v>0</v>
      </c>
      <c r="H21" s="65">
        <f t="shared" si="0"/>
        <v>3</v>
      </c>
      <c r="I21" s="65">
        <f t="shared" si="1"/>
        <v>0</v>
      </c>
      <c r="K21" s="13"/>
      <c r="L21" s="19"/>
      <c r="M21" s="19"/>
      <c r="N21" s="15"/>
      <c r="O21" s="15"/>
      <c r="P21" s="15"/>
      <c r="Q21" s="15"/>
    </row>
    <row r="22" spans="1:23" ht="12.75">
      <c r="A22" s="18"/>
      <c r="B22" s="18" t="str">
        <f>Spielplan2!$F33</f>
        <v>M22</v>
      </c>
      <c r="C22" s="19" t="s">
        <v>14</v>
      </c>
      <c r="D22" s="20" t="str">
        <f>Spielplan2!$H33</f>
        <v>M24</v>
      </c>
      <c r="E22" s="15">
        <f>IF(Spielplan2!$I33="","",Spielplan2!$I33)</f>
        <v>1</v>
      </c>
      <c r="F22" s="15" t="s">
        <v>15</v>
      </c>
      <c r="G22" s="15">
        <f>IF(Spielplan2!$K33="","",Spielplan2!$K33)</f>
        <v>0</v>
      </c>
      <c r="H22" s="65">
        <f t="shared" si="0"/>
        <v>3</v>
      </c>
      <c r="I22" s="65">
        <f t="shared" si="1"/>
        <v>0</v>
      </c>
      <c r="K22" s="195" t="s">
        <v>96</v>
      </c>
      <c r="L22" s="193" t="s">
        <v>42</v>
      </c>
      <c r="M22" s="193" t="s">
        <v>1</v>
      </c>
      <c r="N22" s="193" t="s">
        <v>2</v>
      </c>
      <c r="O22" s="193"/>
      <c r="P22" s="193"/>
      <c r="Q22" s="193" t="s">
        <v>43</v>
      </c>
      <c r="V22" s="22"/>
      <c r="W22" s="22"/>
    </row>
    <row r="23" spans="1:23" ht="12.75">
      <c r="A23" s="18"/>
      <c r="B23" s="18" t="str">
        <f>Spielplan2!$F36</f>
        <v>M31</v>
      </c>
      <c r="C23" s="19" t="s">
        <v>14</v>
      </c>
      <c r="D23" s="20" t="str">
        <f>Spielplan2!$H36</f>
        <v>M30</v>
      </c>
      <c r="E23" s="15">
        <f>IF(Spielplan2!$I36="","",Spielplan2!$I36)</f>
        <v>1</v>
      </c>
      <c r="F23" s="15" t="s">
        <v>15</v>
      </c>
      <c r="G23" s="15">
        <f>IF(Spielplan2!$K36="","",Spielplan2!$K36)</f>
        <v>0</v>
      </c>
      <c r="H23" s="65">
        <f t="shared" si="0"/>
        <v>3</v>
      </c>
      <c r="I23" s="65">
        <f t="shared" si="1"/>
        <v>0</v>
      </c>
      <c r="K23" s="193"/>
      <c r="L23" s="193"/>
      <c r="M23" s="193"/>
      <c r="N23" s="193"/>
      <c r="O23" s="193"/>
      <c r="P23" s="193"/>
      <c r="Q23" s="193"/>
      <c r="V23" s="22"/>
      <c r="W23" s="22"/>
    </row>
    <row r="24" spans="1:23" ht="12.75">
      <c r="A24" s="18"/>
      <c r="B24" s="18" t="str">
        <f>Spielplan2!$F34</f>
        <v>M25</v>
      </c>
      <c r="C24" s="19" t="s">
        <v>14</v>
      </c>
      <c r="D24" s="20" t="str">
        <f>Spielplan2!$H34</f>
        <v>M27</v>
      </c>
      <c r="E24" s="15">
        <f>IF(Spielplan2!$I34="","",Spielplan2!$I34)</f>
        <v>1</v>
      </c>
      <c r="F24" s="15" t="s">
        <v>15</v>
      </c>
      <c r="G24" s="15">
        <f>IF(Spielplan2!$K34="","",Spielplan2!$K34)</f>
        <v>0</v>
      </c>
      <c r="H24" s="65">
        <f t="shared" si="0"/>
        <v>3</v>
      </c>
      <c r="I24" s="65">
        <f t="shared" si="1"/>
        <v>0</v>
      </c>
      <c r="K24" s="63" t="str">
        <f>Vorgaben!B22</f>
        <v>M29</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Spielplan2!$F35</f>
        <v>M26</v>
      </c>
      <c r="C25" s="19" t="s">
        <v>14</v>
      </c>
      <c r="D25" s="20" t="str">
        <f>Spielplan2!$H35</f>
        <v>M28</v>
      </c>
      <c r="E25" s="15">
        <f>IF(Spielplan2!$I35="","",Spielplan2!$I35)</f>
        <v>1</v>
      </c>
      <c r="F25" s="15" t="s">
        <v>15</v>
      </c>
      <c r="G25" s="15">
        <f>IF(Spielplan2!$K35="","",Spielplan2!$K35)</f>
        <v>0</v>
      </c>
      <c r="H25" s="65">
        <f t="shared" si="0"/>
        <v>3</v>
      </c>
      <c r="I25" s="65">
        <f t="shared" si="1"/>
        <v>0</v>
      </c>
      <c r="K25" s="63" t="str">
        <f>Vorgaben!B23</f>
        <v>M30</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Spielplan2!$F37</f>
        <v>M32</v>
      </c>
      <c r="C26" s="19" t="s">
        <v>14</v>
      </c>
      <c r="D26" s="20" t="str">
        <f>Spielplan2!$H37</f>
        <v>M29</v>
      </c>
      <c r="E26" s="15">
        <f>IF(Spielplan2!$I37="","",Spielplan2!$I37)</f>
        <v>1</v>
      </c>
      <c r="F26" s="15" t="s">
        <v>15</v>
      </c>
      <c r="G26" s="15">
        <f>IF(Spielplan2!$K37="","",Spielplan2!$K37)</f>
        <v>0</v>
      </c>
      <c r="H26" s="65">
        <f t="shared" si="0"/>
        <v>3</v>
      </c>
      <c r="I26" s="65">
        <f t="shared" si="1"/>
        <v>0</v>
      </c>
      <c r="J26" s="26"/>
      <c r="K26" s="63" t="str">
        <f>Vorgaben!B24</f>
        <v>M31</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Vorgaben!B25</f>
        <v>M32</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93" t="s">
        <v>12</v>
      </c>
      <c r="F2" s="193"/>
      <c r="G2" s="193"/>
      <c r="H2" s="64" t="s">
        <v>40</v>
      </c>
      <c r="I2" s="64" t="s">
        <v>41</v>
      </c>
      <c r="J2" s="16"/>
      <c r="K2" s="17" t="s">
        <v>0</v>
      </c>
      <c r="L2" s="17" t="s">
        <v>42</v>
      </c>
      <c r="M2" s="17" t="s">
        <v>1</v>
      </c>
      <c r="N2" s="194" t="s">
        <v>2</v>
      </c>
      <c r="O2" s="194"/>
      <c r="P2" s="194"/>
      <c r="Q2" s="17" t="s">
        <v>43</v>
      </c>
      <c r="R2" s="16"/>
      <c r="S2" s="11" t="s">
        <v>44</v>
      </c>
      <c r="T2" s="11" t="s">
        <v>45</v>
      </c>
      <c r="U2" s="11" t="s">
        <v>46</v>
      </c>
      <c r="V2" s="12" t="s">
        <v>47</v>
      </c>
      <c r="W2" s="12" t="s">
        <v>48</v>
      </c>
      <c r="X2" s="12" t="s">
        <v>54</v>
      </c>
      <c r="Y2" s="12" t="s">
        <v>55</v>
      </c>
    </row>
    <row r="3" spans="1:25" ht="12.75">
      <c r="A3" s="18"/>
      <c r="B3" s="18" t="str">
        <f>Spielplan1!$F20</f>
        <v>M13</v>
      </c>
      <c r="C3" s="19" t="s">
        <v>14</v>
      </c>
      <c r="D3" s="20" t="str">
        <f>Spielplan1!$H20</f>
        <v>M14</v>
      </c>
      <c r="E3" s="15">
        <f>IF(Spielplan1!$I20="","",Spielplan1!$I20)</f>
        <v>1</v>
      </c>
      <c r="F3" s="15" t="s">
        <v>15</v>
      </c>
      <c r="G3" s="15">
        <f>IF(Spielplan1!$K20="","",Spielplan1!$K20)</f>
        <v>0</v>
      </c>
      <c r="H3" s="65">
        <f aca="true" t="shared" si="0" ref="H3:H26">IF(OR($E3="",$G3=""),"",IF(E3&gt;G3,3,IF(E3=G3,1,0)))</f>
        <v>3</v>
      </c>
      <c r="I3" s="65">
        <f aca="true" t="shared" si="1" ref="I3:I26">IF(OR($E3="",$G3=""),"",IF(G3&gt;E3,3,IF(E3=G3,1,0)))</f>
        <v>0</v>
      </c>
      <c r="K3" s="63" t="str">
        <f>Vorgaben!A2</f>
        <v>M01</v>
      </c>
      <c r="L3" s="19">
        <f>SUM(S3:U3)</f>
        <v>3</v>
      </c>
      <c r="M3" s="19">
        <f>SUM(H4,I11,H19)</f>
        <v>7</v>
      </c>
      <c r="N3" s="15">
        <f>SUM(E4,G11,E19)</f>
        <v>2</v>
      </c>
      <c r="O3" s="15" t="s">
        <v>15</v>
      </c>
      <c r="P3" s="15">
        <f>SUM(G4,E11,G19)</f>
        <v>0</v>
      </c>
      <c r="Q3" s="15">
        <f>N3-P3</f>
        <v>2</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M01</v>
      </c>
      <c r="C4" s="19" t="s">
        <v>14</v>
      </c>
      <c r="D4" s="20" t="str">
        <f>Spielplan1!$H14</f>
        <v>M02</v>
      </c>
      <c r="E4" s="15">
        <f>IF(Spielplan1!$I14="","",Spielplan1!$I14)</f>
        <v>1</v>
      </c>
      <c r="F4" s="15" t="s">
        <v>15</v>
      </c>
      <c r="G4" s="15">
        <f>IF(Spielplan1!$K14="","",Spielplan1!$K14)</f>
        <v>0</v>
      </c>
      <c r="H4" s="65">
        <f t="shared" si="0"/>
        <v>3</v>
      </c>
      <c r="I4" s="65">
        <f t="shared" si="1"/>
        <v>0</v>
      </c>
      <c r="K4" s="63" t="str">
        <f>Vorgaben!A3</f>
        <v>M02</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Spielplan1!$F15</f>
        <v>M03</v>
      </c>
      <c r="C5" s="19" t="s">
        <v>14</v>
      </c>
      <c r="D5" s="20" t="str">
        <f>Spielplan1!$H15</f>
        <v>M04</v>
      </c>
      <c r="E5" s="15">
        <f>IF(Spielplan1!$I15="","",Spielplan1!$I15)</f>
        <v>0</v>
      </c>
      <c r="F5" s="15" t="s">
        <v>15</v>
      </c>
      <c r="G5" s="15">
        <f>IF(Spielplan1!$K15="","",Spielplan1!$K15)</f>
        <v>0</v>
      </c>
      <c r="H5" s="65">
        <f t="shared" si="0"/>
        <v>1</v>
      </c>
      <c r="I5" s="65">
        <f t="shared" si="1"/>
        <v>1</v>
      </c>
      <c r="K5" s="63" t="str">
        <f>Vorgaben!A4</f>
        <v>M03</v>
      </c>
      <c r="L5" s="19">
        <f>SUM(S5:U5)</f>
        <v>3</v>
      </c>
      <c r="M5" s="19">
        <f>SUM(H5,I12,I19)</f>
        <v>1</v>
      </c>
      <c r="N5" s="15">
        <f>SUM(E5,G12,G19)</f>
        <v>0</v>
      </c>
      <c r="O5" s="15" t="s">
        <v>15</v>
      </c>
      <c r="P5" s="15">
        <f>SUM(G5,E12,E19)</f>
        <v>2</v>
      </c>
      <c r="Q5" s="15">
        <f>N5-P5</f>
        <v>-2</v>
      </c>
      <c r="R5" s="21"/>
      <c r="S5" s="11">
        <f>IF(OR(E5="",G5=""),0,1)</f>
        <v>1</v>
      </c>
      <c r="T5" s="11">
        <f>IF(OR(E12="",G12=""),0,1)</f>
        <v>1</v>
      </c>
      <c r="U5" s="11">
        <f>IF(OR(E19="",G19=""),0,1)</f>
        <v>1</v>
      </c>
    </row>
    <row r="6" spans="1:21" ht="12.75">
      <c r="A6" s="18"/>
      <c r="B6" s="18" t="str">
        <f>Spielplan1!$F16</f>
        <v>M05</v>
      </c>
      <c r="C6" s="19" t="s">
        <v>14</v>
      </c>
      <c r="D6" s="20" t="str">
        <f>Spielplan1!$H16</f>
        <v>M06</v>
      </c>
      <c r="E6" s="15">
        <f>IF(Spielplan1!$I16="","",Spielplan1!$I16)</f>
        <v>1</v>
      </c>
      <c r="F6" s="15" t="s">
        <v>15</v>
      </c>
      <c r="G6" s="15">
        <f>IF(Spielplan1!$K16="","",Spielplan1!$K16)</f>
        <v>0</v>
      </c>
      <c r="H6" s="65">
        <f t="shared" si="0"/>
        <v>3</v>
      </c>
      <c r="I6" s="65">
        <f t="shared" si="1"/>
        <v>0</v>
      </c>
      <c r="K6" s="63" t="str">
        <f>Vorgaben!A5</f>
        <v>M04</v>
      </c>
      <c r="L6" s="19">
        <f>SUM(S6:U6)</f>
        <v>3</v>
      </c>
      <c r="M6" s="19">
        <f>SUM(I5,H11,I20)</f>
        <v>2</v>
      </c>
      <c r="N6" s="15">
        <f>SUM(G5,E11,G20)</f>
        <v>0</v>
      </c>
      <c r="O6" s="15" t="s">
        <v>15</v>
      </c>
      <c r="P6" s="15">
        <f>SUM(E5,G11,E20)</f>
        <v>1</v>
      </c>
      <c r="Q6" s="15">
        <f>N6-P6</f>
        <v>-1</v>
      </c>
      <c r="R6" s="21"/>
      <c r="S6" s="11">
        <f>IF(OR(E5="",G5=""),0,1)</f>
        <v>1</v>
      </c>
      <c r="T6" s="11">
        <f>IF(OR(E11="",G11=""),0,1)</f>
        <v>1</v>
      </c>
      <c r="U6" s="11">
        <f>IF(OR(E20="",G20=""),0,1)</f>
        <v>1</v>
      </c>
    </row>
    <row r="7" spans="1:18" ht="12.75">
      <c r="A7" s="18"/>
      <c r="B7" s="18" t="str">
        <f>Spielplan1!$F17</f>
        <v>M07</v>
      </c>
      <c r="C7" s="19" t="s">
        <v>14</v>
      </c>
      <c r="D7" s="20" t="str">
        <f>Spielplan1!$H17</f>
        <v>M08</v>
      </c>
      <c r="E7" s="15">
        <f>IF(Spielplan1!$I17="","",Spielplan1!$I17)</f>
        <v>1</v>
      </c>
      <c r="F7" s="15" t="s">
        <v>15</v>
      </c>
      <c r="G7" s="15">
        <f>IF(Spielplan1!$K17="","",Spielplan1!$K17)</f>
        <v>0</v>
      </c>
      <c r="H7" s="65">
        <f t="shared" si="0"/>
        <v>3</v>
      </c>
      <c r="I7" s="65">
        <f t="shared" si="1"/>
        <v>0</v>
      </c>
      <c r="K7" s="13"/>
      <c r="L7" s="19"/>
      <c r="M7" s="19"/>
      <c r="N7" s="15"/>
      <c r="O7" s="15"/>
      <c r="P7" s="15"/>
      <c r="Q7" s="15"/>
      <c r="R7" s="21"/>
    </row>
    <row r="8" spans="1:23" ht="12.75">
      <c r="A8" s="18"/>
      <c r="B8" s="18" t="str">
        <f>Spielplan1!$F21</f>
        <v>M16</v>
      </c>
      <c r="C8" s="19" t="s">
        <v>14</v>
      </c>
      <c r="D8" s="20" t="str">
        <f>Spielplan1!$H21</f>
        <v>M15</v>
      </c>
      <c r="E8" s="15">
        <f>IF(Spielplan1!$I21="","",Spielplan1!$I21)</f>
        <v>1</v>
      </c>
      <c r="F8" s="15" t="s">
        <v>15</v>
      </c>
      <c r="G8" s="15">
        <f>IF(Spielplan1!$K21="","",Spielplan1!$K21)</f>
        <v>0</v>
      </c>
      <c r="H8" s="65">
        <f t="shared" si="0"/>
        <v>3</v>
      </c>
      <c r="I8" s="65">
        <f t="shared" si="1"/>
        <v>0</v>
      </c>
      <c r="K8" s="193" t="s">
        <v>6</v>
      </c>
      <c r="L8" s="193" t="s">
        <v>42</v>
      </c>
      <c r="M8" s="193" t="s">
        <v>1</v>
      </c>
      <c r="N8" s="193" t="s">
        <v>2</v>
      </c>
      <c r="O8" s="193"/>
      <c r="P8" s="193"/>
      <c r="Q8" s="193" t="s">
        <v>43</v>
      </c>
      <c r="V8" s="22"/>
      <c r="W8" s="22"/>
    </row>
    <row r="9" spans="1:23" ht="12.75">
      <c r="A9" s="18"/>
      <c r="B9" s="18" t="str">
        <f>Spielplan1!$F18</f>
        <v>M09</v>
      </c>
      <c r="C9" s="19" t="s">
        <v>14</v>
      </c>
      <c r="D9" s="20" t="str">
        <f>Spielplan1!$H18</f>
        <v>M10</v>
      </c>
      <c r="E9" s="15">
        <f>IF(Spielplan1!$I18="","",Spielplan1!$I18)</f>
        <v>1</v>
      </c>
      <c r="F9" s="15" t="s">
        <v>15</v>
      </c>
      <c r="G9" s="15">
        <f>IF(Spielplan1!$K18="","",Spielplan1!$K18)</f>
        <v>0</v>
      </c>
      <c r="H9" s="65">
        <f t="shared" si="0"/>
        <v>3</v>
      </c>
      <c r="I9" s="65">
        <f t="shared" si="1"/>
        <v>0</v>
      </c>
      <c r="K9" s="193"/>
      <c r="L9" s="193"/>
      <c r="M9" s="193"/>
      <c r="N9" s="193"/>
      <c r="O9" s="193"/>
      <c r="P9" s="193"/>
      <c r="Q9" s="193"/>
      <c r="V9" s="22"/>
      <c r="W9" s="22"/>
    </row>
    <row r="10" spans="1:23" ht="12.75">
      <c r="A10" s="18"/>
      <c r="B10" s="18" t="str">
        <f>Spielplan1!$F19</f>
        <v>M11</v>
      </c>
      <c r="C10" s="19" t="s">
        <v>14</v>
      </c>
      <c r="D10" s="20" t="str">
        <f>Spielplan1!$H19</f>
        <v>M12</v>
      </c>
      <c r="E10" s="15">
        <f>IF(Spielplan1!$I19="","",Spielplan1!$I19)</f>
        <v>1</v>
      </c>
      <c r="F10" s="15" t="s">
        <v>15</v>
      </c>
      <c r="G10" s="15">
        <f>IF(Spielplan1!$K19="","",Spielplan1!$K19)</f>
        <v>0</v>
      </c>
      <c r="H10" s="65">
        <f t="shared" si="0"/>
        <v>3</v>
      </c>
      <c r="I10" s="65">
        <f t="shared" si="1"/>
        <v>0</v>
      </c>
      <c r="K10" s="63" t="str">
        <f>Vorgaben!A9</f>
        <v>M05</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Spielplan1!$F22</f>
        <v>M04</v>
      </c>
      <c r="C11" s="19" t="s">
        <v>14</v>
      </c>
      <c r="D11" s="20" t="str">
        <f>Spielplan1!$H22</f>
        <v>M01</v>
      </c>
      <c r="E11" s="15">
        <f>IF(Spielplan1!$I22="","",Spielplan1!$I22)</f>
        <v>0</v>
      </c>
      <c r="F11" s="15" t="s">
        <v>15</v>
      </c>
      <c r="G11" s="15">
        <f>IF(Spielplan1!$K22="","",Spielplan1!$K22)</f>
        <v>0</v>
      </c>
      <c r="H11" s="65">
        <f t="shared" si="0"/>
        <v>1</v>
      </c>
      <c r="I11" s="65">
        <f t="shared" si="1"/>
        <v>1</v>
      </c>
      <c r="J11" s="25"/>
      <c r="K11" s="63" t="str">
        <f>Vorgaben!A10</f>
        <v>M06</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Spielplan1!$F23</f>
        <v>M02</v>
      </c>
      <c r="C12" s="19" t="s">
        <v>14</v>
      </c>
      <c r="D12" s="20" t="str">
        <f>Spielplan1!$H23</f>
        <v>M03</v>
      </c>
      <c r="E12" s="15">
        <f>IF(Spielplan1!$I23="","",Spielplan1!$I23)</f>
        <v>1</v>
      </c>
      <c r="F12" s="15" t="s">
        <v>15</v>
      </c>
      <c r="G12" s="15">
        <f>IF(Spielplan1!$K23="","",Spielplan1!$K23)</f>
        <v>0</v>
      </c>
      <c r="H12" s="65">
        <f t="shared" si="0"/>
        <v>3</v>
      </c>
      <c r="I12" s="65">
        <f t="shared" si="1"/>
        <v>0</v>
      </c>
      <c r="K12" s="63" t="str">
        <f>Vorgaben!A11</f>
        <v>M07</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Spielplan1!$F28</f>
        <v>M13</v>
      </c>
      <c r="C13" s="19" t="s">
        <v>14</v>
      </c>
      <c r="D13" s="20" t="str">
        <f>Spielplan1!$H28</f>
        <v>M15</v>
      </c>
      <c r="E13" s="15">
        <f>IF(Spielplan1!$I28="","",Spielplan1!$I28)</f>
        <v>1</v>
      </c>
      <c r="F13" s="15" t="s">
        <v>15</v>
      </c>
      <c r="G13" s="15">
        <f>IF(Spielplan1!$K28="","",Spielplan1!$K28)</f>
        <v>0</v>
      </c>
      <c r="H13" s="65">
        <f t="shared" si="0"/>
        <v>3</v>
      </c>
      <c r="I13" s="65">
        <f t="shared" si="1"/>
        <v>0</v>
      </c>
      <c r="K13" s="63" t="str">
        <f>Vorgaben!A12</f>
        <v>M08</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Spielplan1!$F24</f>
        <v>M08</v>
      </c>
      <c r="C14" s="19" t="s">
        <v>14</v>
      </c>
      <c r="D14" s="20" t="str">
        <f>Spielplan1!$H24</f>
        <v>M05</v>
      </c>
      <c r="E14" s="15">
        <f>IF(Spielplan1!$I24="","",Spielplan1!$I24)</f>
        <v>1</v>
      </c>
      <c r="F14" s="15" t="s">
        <v>15</v>
      </c>
      <c r="G14" s="15">
        <f>IF(Spielplan1!$K24="","",Spielplan1!$K24)</f>
        <v>0</v>
      </c>
      <c r="H14" s="65">
        <f t="shared" si="0"/>
        <v>3</v>
      </c>
      <c r="I14" s="65">
        <f t="shared" si="1"/>
        <v>0</v>
      </c>
      <c r="K14" s="13"/>
      <c r="L14" s="19"/>
      <c r="M14" s="19"/>
      <c r="N14" s="15"/>
      <c r="O14" s="15"/>
      <c r="P14" s="15"/>
      <c r="Q14" s="15"/>
    </row>
    <row r="15" spans="1:23" ht="12.75" customHeight="1">
      <c r="A15" s="18"/>
      <c r="B15" s="18" t="str">
        <f>Spielplan1!$F25</f>
        <v>M06</v>
      </c>
      <c r="C15" s="19" t="s">
        <v>14</v>
      </c>
      <c r="D15" s="20" t="str">
        <f>Spielplan1!$H25</f>
        <v>M07</v>
      </c>
      <c r="E15" s="15">
        <f>IF(Spielplan1!$I25="","",Spielplan1!$I25)</f>
        <v>1</v>
      </c>
      <c r="F15" s="15" t="s">
        <v>15</v>
      </c>
      <c r="G15" s="15">
        <f>IF(Spielplan1!$K25="","",Spielplan1!$K25)</f>
        <v>0</v>
      </c>
      <c r="H15" s="65">
        <f t="shared" si="0"/>
        <v>3</v>
      </c>
      <c r="I15" s="65">
        <f t="shared" si="1"/>
        <v>0</v>
      </c>
      <c r="K15" s="193" t="s">
        <v>3</v>
      </c>
      <c r="L15" s="193" t="s">
        <v>42</v>
      </c>
      <c r="M15" s="193" t="s">
        <v>1</v>
      </c>
      <c r="N15" s="193" t="s">
        <v>2</v>
      </c>
      <c r="O15" s="193"/>
      <c r="P15" s="193"/>
      <c r="Q15" s="193" t="s">
        <v>43</v>
      </c>
      <c r="V15" s="22"/>
      <c r="W15" s="22"/>
    </row>
    <row r="16" spans="1:23" ht="12.75" customHeight="1">
      <c r="A16" s="18"/>
      <c r="B16" s="18" t="str">
        <f>Spielplan1!$F26</f>
        <v>M12</v>
      </c>
      <c r="C16" s="19" t="s">
        <v>14</v>
      </c>
      <c r="D16" s="20" t="str">
        <f>Spielplan1!$H26</f>
        <v>M09</v>
      </c>
      <c r="E16" s="15">
        <f>IF(Spielplan1!$I26="","",Spielplan1!$I26)</f>
        <v>1</v>
      </c>
      <c r="F16" s="15" t="s">
        <v>15</v>
      </c>
      <c r="G16" s="15">
        <f>IF(Spielplan1!$K26="","",Spielplan1!$K26)</f>
        <v>0</v>
      </c>
      <c r="H16" s="65">
        <f t="shared" si="0"/>
        <v>3</v>
      </c>
      <c r="I16" s="65">
        <f t="shared" si="1"/>
        <v>0</v>
      </c>
      <c r="K16" s="193"/>
      <c r="L16" s="193"/>
      <c r="M16" s="193"/>
      <c r="N16" s="193"/>
      <c r="O16" s="193"/>
      <c r="P16" s="193"/>
      <c r="Q16" s="193"/>
      <c r="V16" s="22"/>
      <c r="W16" s="22"/>
    </row>
    <row r="17" spans="1:23" ht="15.75" customHeight="1">
      <c r="A17" s="18"/>
      <c r="B17" s="18" t="str">
        <f>Spielplan1!$F27</f>
        <v>M10</v>
      </c>
      <c r="C17" s="19" t="s">
        <v>14</v>
      </c>
      <c r="D17" s="20" t="str">
        <f>Spielplan1!$H27</f>
        <v>M11</v>
      </c>
      <c r="E17" s="15">
        <f>IF(Spielplan1!$I27="","",Spielplan1!$I27)</f>
        <v>1</v>
      </c>
      <c r="F17" s="15" t="s">
        <v>15</v>
      </c>
      <c r="G17" s="15">
        <f>IF(Spielplan1!$K27="","",Spielplan1!$K27)</f>
        <v>0</v>
      </c>
      <c r="H17" s="65">
        <f t="shared" si="0"/>
        <v>3</v>
      </c>
      <c r="I17" s="65">
        <f t="shared" si="1"/>
        <v>0</v>
      </c>
      <c r="K17" s="3" t="str">
        <f>Vorgaben!B2</f>
        <v>M09</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Spielplan1!$F29</f>
        <v>M14</v>
      </c>
      <c r="C18" s="19" t="s">
        <v>14</v>
      </c>
      <c r="D18" s="20" t="str">
        <f>Spielplan1!$H29</f>
        <v>M16</v>
      </c>
      <c r="E18" s="15">
        <f>IF(Spielplan1!$I29="","",Spielplan1!$I29)</f>
        <v>1</v>
      </c>
      <c r="F18" s="15" t="s">
        <v>15</v>
      </c>
      <c r="G18" s="15">
        <f>IF(Spielplan1!$K29="","",Spielplan1!$K29)</f>
        <v>0</v>
      </c>
      <c r="H18" s="65">
        <f t="shared" si="0"/>
        <v>3</v>
      </c>
      <c r="I18" s="65">
        <f t="shared" si="1"/>
        <v>0</v>
      </c>
      <c r="K18" s="63" t="str">
        <f>Vorgaben!B3</f>
        <v>M10</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Spielplan1!$F30</f>
        <v>M01</v>
      </c>
      <c r="C19" s="19" t="s">
        <v>14</v>
      </c>
      <c r="D19" s="20" t="str">
        <f>Spielplan1!$H30</f>
        <v>M03</v>
      </c>
      <c r="E19" s="15">
        <f>IF(Spielplan1!$I30="","",Spielplan1!$I30)</f>
        <v>1</v>
      </c>
      <c r="F19" s="15" t="s">
        <v>15</v>
      </c>
      <c r="G19" s="15">
        <f>IF(Spielplan1!$K30="","",Spielplan1!$K30)</f>
        <v>0</v>
      </c>
      <c r="H19" s="65">
        <f t="shared" si="0"/>
        <v>3</v>
      </c>
      <c r="I19" s="65">
        <f t="shared" si="1"/>
        <v>0</v>
      </c>
      <c r="K19" s="63" t="str">
        <f>Vorgaben!B4</f>
        <v>M11</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Spielplan1!$F31</f>
        <v>M02</v>
      </c>
      <c r="C20" s="19" t="s">
        <v>14</v>
      </c>
      <c r="D20" s="20" t="str">
        <f>Spielplan1!$H31</f>
        <v>M04</v>
      </c>
      <c r="E20" s="15">
        <f>IF(Spielplan1!$I31="","",Spielplan1!$I31)</f>
        <v>1</v>
      </c>
      <c r="F20" s="15" t="s">
        <v>15</v>
      </c>
      <c r="G20" s="15">
        <f>IF(Spielplan1!$K31="","",Spielplan1!$K31)</f>
        <v>0</v>
      </c>
      <c r="H20" s="65">
        <f t="shared" si="0"/>
        <v>3</v>
      </c>
      <c r="I20" s="65">
        <f>IF(OR($E20="",$G20=""),"",IF(G20&gt;E20,3,IF(E20=G20,1,0)))</f>
        <v>0</v>
      </c>
      <c r="K20" s="63" t="str">
        <f>Vorgaben!B5</f>
        <v>M12</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Spielplan1!$F32</f>
        <v>M05</v>
      </c>
      <c r="C21" s="19" t="s">
        <v>14</v>
      </c>
      <c r="D21" s="20" t="str">
        <f>Spielplan1!$H32</f>
        <v>M07</v>
      </c>
      <c r="E21" s="15">
        <f>IF(Spielplan1!$I32="","",Spielplan1!$I32)</f>
        <v>1</v>
      </c>
      <c r="F21" s="15" t="s">
        <v>15</v>
      </c>
      <c r="G21" s="15">
        <f>IF(Spielplan1!$K32="","",Spielplan1!$K32)</f>
        <v>0</v>
      </c>
      <c r="H21" s="65">
        <f t="shared" si="0"/>
        <v>3</v>
      </c>
      <c r="I21" s="65">
        <f t="shared" si="1"/>
        <v>0</v>
      </c>
      <c r="K21" s="13"/>
      <c r="L21" s="19"/>
      <c r="M21" s="19"/>
      <c r="N21" s="15"/>
      <c r="O21" s="15"/>
      <c r="P21" s="15"/>
      <c r="Q21" s="15"/>
    </row>
    <row r="22" spans="1:23" ht="12.75">
      <c r="A22" s="18"/>
      <c r="B22" s="18" t="str">
        <f>Spielplan1!$F33</f>
        <v>M06</v>
      </c>
      <c r="C22" s="19" t="s">
        <v>14</v>
      </c>
      <c r="D22" s="20" t="str">
        <f>Spielplan1!$H33</f>
        <v>M08</v>
      </c>
      <c r="E22" s="15">
        <f>IF(Spielplan1!$I33="","",Spielplan1!$I33)</f>
        <v>1</v>
      </c>
      <c r="F22" s="15" t="s">
        <v>15</v>
      </c>
      <c r="G22" s="15">
        <f>IF(Spielplan1!$K33="","",Spielplan1!$K33)</f>
        <v>0</v>
      </c>
      <c r="H22" s="65">
        <f t="shared" si="0"/>
        <v>3</v>
      </c>
      <c r="I22" s="65">
        <f t="shared" si="1"/>
        <v>0</v>
      </c>
      <c r="K22" s="193" t="s">
        <v>7</v>
      </c>
      <c r="L22" s="193" t="s">
        <v>42</v>
      </c>
      <c r="M22" s="193" t="s">
        <v>1</v>
      </c>
      <c r="N22" s="193" t="s">
        <v>2</v>
      </c>
      <c r="O22" s="193"/>
      <c r="P22" s="193"/>
      <c r="Q22" s="193" t="s">
        <v>43</v>
      </c>
      <c r="V22" s="22"/>
      <c r="W22" s="22"/>
    </row>
    <row r="23" spans="1:23" ht="12.75">
      <c r="A23" s="18"/>
      <c r="B23" s="18" t="str">
        <f>Spielplan1!$F36</f>
        <v>M15</v>
      </c>
      <c r="C23" s="19" t="s">
        <v>14</v>
      </c>
      <c r="D23" s="20" t="str">
        <f>Spielplan1!$H36</f>
        <v>M14</v>
      </c>
      <c r="E23" s="15">
        <f>IF(Spielplan1!$I36="","",Spielplan1!$I36)</f>
        <v>1</v>
      </c>
      <c r="F23" s="15" t="s">
        <v>15</v>
      </c>
      <c r="G23" s="15">
        <f>IF(Spielplan1!$K36="","",Spielplan1!$K36)</f>
        <v>0</v>
      </c>
      <c r="H23" s="65">
        <f t="shared" si="0"/>
        <v>3</v>
      </c>
      <c r="I23" s="65">
        <f t="shared" si="1"/>
        <v>0</v>
      </c>
      <c r="K23" s="193"/>
      <c r="L23" s="193"/>
      <c r="M23" s="193"/>
      <c r="N23" s="193"/>
      <c r="O23" s="193"/>
      <c r="P23" s="193"/>
      <c r="Q23" s="193"/>
      <c r="V23" s="22"/>
      <c r="W23" s="22"/>
    </row>
    <row r="24" spans="1:23" ht="12.75">
      <c r="A24" s="18"/>
      <c r="B24" s="18" t="str">
        <f>Spielplan1!$F34</f>
        <v>M09</v>
      </c>
      <c r="C24" s="19" t="s">
        <v>14</v>
      </c>
      <c r="D24" s="20" t="str">
        <f>Spielplan1!$H34</f>
        <v>M11</v>
      </c>
      <c r="E24" s="15">
        <f>IF(Spielplan1!$I34="","",Spielplan1!$I34)</f>
        <v>1</v>
      </c>
      <c r="F24" s="15" t="s">
        <v>15</v>
      </c>
      <c r="G24" s="15">
        <f>IF(Spielplan1!$K34="","",Spielplan1!$K34)</f>
        <v>0</v>
      </c>
      <c r="H24" s="65">
        <f t="shared" si="0"/>
        <v>3</v>
      </c>
      <c r="I24" s="65">
        <f t="shared" si="1"/>
        <v>0</v>
      </c>
      <c r="K24" s="63" t="str">
        <f>Vorgaben!B9</f>
        <v>M13</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Spielplan1!$F35</f>
        <v>M10</v>
      </c>
      <c r="C25" s="19" t="s">
        <v>14</v>
      </c>
      <c r="D25" s="20" t="str">
        <f>Spielplan1!$H35</f>
        <v>M12</v>
      </c>
      <c r="E25" s="15">
        <f>IF(Spielplan1!$I35="","",Spielplan1!$I35)</f>
        <v>1</v>
      </c>
      <c r="F25" s="15" t="s">
        <v>15</v>
      </c>
      <c r="G25" s="15">
        <f>IF(Spielplan1!$K35="","",Spielplan1!$K35)</f>
        <v>0</v>
      </c>
      <c r="H25" s="65">
        <f t="shared" si="0"/>
        <v>3</v>
      </c>
      <c r="I25" s="65">
        <f t="shared" si="1"/>
        <v>0</v>
      </c>
      <c r="K25" s="63" t="str">
        <f>Vorgaben!B10</f>
        <v>M14</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Spielplan1!$F37</f>
        <v>M16</v>
      </c>
      <c r="C26" s="19" t="s">
        <v>14</v>
      </c>
      <c r="D26" s="20" t="str">
        <f>Spielplan1!$H37</f>
        <v>M13</v>
      </c>
      <c r="E26" s="15">
        <f>IF(Spielplan1!$I37="","",Spielplan1!$I37)</f>
        <v>1</v>
      </c>
      <c r="F26" s="15" t="s">
        <v>15</v>
      </c>
      <c r="G26" s="15">
        <f>IF(Spielplan1!$K37="","",Spielplan1!$K37)</f>
        <v>0</v>
      </c>
      <c r="H26" s="65">
        <f t="shared" si="0"/>
        <v>3</v>
      </c>
      <c r="I26" s="65">
        <f t="shared" si="1"/>
        <v>0</v>
      </c>
      <c r="J26" s="26"/>
      <c r="K26" s="63" t="str">
        <f>Vorgaben!B11</f>
        <v>M15</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Vorgaben!B12</f>
        <v>M16</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196" t="s">
        <v>50</v>
      </c>
      <c r="C1" s="196"/>
      <c r="D1" s="196"/>
      <c r="E1" s="196"/>
      <c r="F1" s="196"/>
      <c r="G1" s="196"/>
      <c r="H1" s="196"/>
      <c r="I1" s="82"/>
      <c r="J1" s="82"/>
      <c r="K1" s="82"/>
      <c r="L1" s="82"/>
      <c r="M1" s="82"/>
      <c r="N1" s="82"/>
      <c r="O1" s="82"/>
      <c r="P1" s="83"/>
      <c r="Q1" s="83"/>
      <c r="R1" s="83"/>
    </row>
    <row r="2" spans="1:18" ht="30" customHeight="1">
      <c r="A2" s="84" t="s">
        <v>51</v>
      </c>
      <c r="B2" s="85" t="s">
        <v>93</v>
      </c>
      <c r="C2" s="86" t="s">
        <v>42</v>
      </c>
      <c r="D2" s="85" t="s">
        <v>1</v>
      </c>
      <c r="E2" s="197" t="s">
        <v>2</v>
      </c>
      <c r="F2" s="197"/>
      <c r="G2" s="197"/>
      <c r="H2" s="85" t="s">
        <v>43</v>
      </c>
      <c r="I2" s="87"/>
      <c r="J2" s="88"/>
      <c r="K2" s="88"/>
      <c r="L2" s="89"/>
      <c r="M2" s="88"/>
      <c r="N2" s="88"/>
      <c r="O2" s="88"/>
      <c r="P2" s="83"/>
      <c r="Q2" s="83"/>
      <c r="R2" s="83"/>
    </row>
    <row r="3" spans="1:18" ht="18" customHeight="1">
      <c r="A3" s="90">
        <f>IF(Rechnen2!$V$3=0,"",1)</f>
        <v>1</v>
      </c>
      <c r="B3" s="91" t="str">
        <f>Rechnen2!K3</f>
        <v>M17</v>
      </c>
      <c r="C3" s="91">
        <f>IF(Rechnen2!$V$3=0,"",Rechnen2!L3)</f>
        <v>3</v>
      </c>
      <c r="D3" s="91">
        <f>IF(Rechnen2!$V$3=0,"",Rechnen2!M3)</f>
        <v>6</v>
      </c>
      <c r="E3" s="91">
        <f>IF(Rechnen2!$V$3=0,"",Rechnen2!N3)</f>
        <v>2</v>
      </c>
      <c r="F3" s="92" t="s">
        <v>15</v>
      </c>
      <c r="G3" s="91">
        <f>IF(Rechnen2!$V$3=0,"",Rechnen2!P3)</f>
        <v>1</v>
      </c>
      <c r="H3" s="93">
        <f>IF(AND(E3="",G3=""),"",(E3-G3))</f>
        <v>1</v>
      </c>
      <c r="I3" s="94"/>
      <c r="J3" s="88"/>
      <c r="K3" s="88"/>
      <c r="L3" s="89"/>
      <c r="M3" s="88"/>
      <c r="N3" s="88"/>
      <c r="O3" s="88"/>
      <c r="P3" s="83"/>
      <c r="Q3" s="83"/>
      <c r="R3" s="83"/>
    </row>
    <row r="4" spans="1:18" ht="18" customHeight="1">
      <c r="A4" s="90">
        <f>IF(Rechnen2!$V$3=0,"",2)</f>
        <v>2</v>
      </c>
      <c r="B4" s="91" t="str">
        <f>Rechnen2!K4</f>
        <v>M18</v>
      </c>
      <c r="C4" s="91">
        <f>IF(Rechnen2!$V$3=0,"",Rechnen2!L4)</f>
        <v>3</v>
      </c>
      <c r="D4" s="91">
        <f>IF(Rechnen2!$V$3=0,"",Rechnen2!M4)</f>
        <v>6</v>
      </c>
      <c r="E4" s="91">
        <f>IF(Rechnen2!$V$3=0,"",Rechnen2!N4)</f>
        <v>2</v>
      </c>
      <c r="F4" s="92" t="s">
        <v>15</v>
      </c>
      <c r="G4" s="91">
        <f>IF(Rechnen2!$V$3=0,"",Rechnen2!P4)</f>
        <v>1</v>
      </c>
      <c r="H4" s="93">
        <f>IF(AND(E4="",G4=""),"",(E4-G4))</f>
        <v>1</v>
      </c>
      <c r="I4" s="94"/>
      <c r="J4" s="88"/>
      <c r="K4" s="88"/>
      <c r="L4" s="89"/>
      <c r="M4" s="88"/>
      <c r="N4" s="88"/>
      <c r="O4" s="88"/>
      <c r="P4" s="83"/>
      <c r="Q4" s="83"/>
      <c r="R4" s="83"/>
    </row>
    <row r="5" spans="1:18" ht="18" customHeight="1">
      <c r="A5" s="90">
        <f>IF(Rechnen2!$V$3=0,"",3)</f>
        <v>3</v>
      </c>
      <c r="B5" s="91" t="str">
        <f>Rechnen2!K5</f>
        <v>M19</v>
      </c>
      <c r="C5" s="91">
        <f>IF(Rechnen2!$V$3=0,"",Rechnen2!L5)</f>
        <v>3</v>
      </c>
      <c r="D5" s="91">
        <f>IF(Rechnen2!$V$3=0,"",Rechnen2!M5)</f>
        <v>3</v>
      </c>
      <c r="E5" s="91">
        <f>IF(Rechnen2!$V$3=0,"",Rechnen2!N5)</f>
        <v>1</v>
      </c>
      <c r="F5" s="92" t="s">
        <v>15</v>
      </c>
      <c r="G5" s="91">
        <f>IF(Rechnen2!$V$3=0,"",Rechnen2!P5)</f>
        <v>2</v>
      </c>
      <c r="H5" s="93">
        <f>IF(AND(E5="",G5=""),"",(E5-G5))</f>
        <v>-1</v>
      </c>
      <c r="I5" s="94"/>
      <c r="J5" s="88"/>
      <c r="K5" s="88"/>
      <c r="L5" s="89"/>
      <c r="M5" s="88"/>
      <c r="N5" s="88"/>
      <c r="O5" s="88"/>
      <c r="P5" s="83"/>
      <c r="Q5" s="83"/>
      <c r="R5" s="83"/>
    </row>
    <row r="6" spans="1:18" ht="18" customHeight="1">
      <c r="A6" s="90">
        <f>IF(Rechnen2!$V$3=0,"",4)</f>
        <v>4</v>
      </c>
      <c r="B6" s="91" t="str">
        <f>Rechnen2!K6</f>
        <v>M20</v>
      </c>
      <c r="C6" s="91">
        <f>IF(Rechnen2!$V$3=0,"",Rechnen2!L6)</f>
        <v>3</v>
      </c>
      <c r="D6" s="91">
        <f>IF(Rechnen2!$V$3=0,"",Rechnen2!M6)</f>
        <v>3</v>
      </c>
      <c r="E6" s="91">
        <f>IF(Rechnen2!$V$3=0,"",Rechnen2!N6)</f>
        <v>1</v>
      </c>
      <c r="F6" s="92" t="s">
        <v>15</v>
      </c>
      <c r="G6" s="91">
        <f>IF(Rechnen2!$V$3=0,"",Rechnen2!P6)</f>
        <v>2</v>
      </c>
      <c r="H6" s="93">
        <f>IF(AND(E6="",G6=""),"",(E6-G6))</f>
        <v>-1</v>
      </c>
      <c r="I6" s="94"/>
      <c r="J6" s="88"/>
      <c r="K6" s="88"/>
      <c r="L6" s="89"/>
      <c r="M6" s="88"/>
      <c r="N6" s="88"/>
      <c r="O6" s="88"/>
      <c r="P6" s="83"/>
      <c r="Q6" s="83"/>
      <c r="R6" s="83"/>
    </row>
    <row r="7" spans="1:18" ht="15" customHeight="1">
      <c r="A7" s="198"/>
      <c r="B7" s="200" t="s">
        <v>94</v>
      </c>
      <c r="C7" s="202" t="s">
        <v>42</v>
      </c>
      <c r="D7" s="200" t="s">
        <v>1</v>
      </c>
      <c r="E7" s="200" t="s">
        <v>2</v>
      </c>
      <c r="F7" s="200"/>
      <c r="G7" s="200"/>
      <c r="H7" s="200" t="s">
        <v>43</v>
      </c>
      <c r="I7" s="95"/>
      <c r="J7" s="96"/>
      <c r="K7" s="96"/>
      <c r="L7" s="97"/>
      <c r="M7" s="98"/>
      <c r="N7" s="99"/>
      <c r="O7" s="99"/>
      <c r="P7" s="83"/>
      <c r="Q7" s="83"/>
      <c r="R7" s="83"/>
    </row>
    <row r="8" spans="1:18" ht="15" customHeight="1">
      <c r="A8" s="199"/>
      <c r="B8" s="201"/>
      <c r="C8" s="203"/>
      <c r="D8" s="201"/>
      <c r="E8" s="201"/>
      <c r="F8" s="201"/>
      <c r="G8" s="201"/>
      <c r="H8" s="201"/>
      <c r="I8" s="95"/>
      <c r="J8" s="96"/>
      <c r="K8" s="96"/>
      <c r="L8" s="97"/>
      <c r="M8" s="98"/>
      <c r="N8" s="99"/>
      <c r="O8" s="99"/>
      <c r="P8" s="83"/>
      <c r="Q8" s="83"/>
      <c r="R8" s="83"/>
    </row>
    <row r="9" spans="1:18" ht="18" customHeight="1">
      <c r="A9" s="90">
        <f>IF(Rechnen2!$W$3=0,"",1)</f>
        <v>1</v>
      </c>
      <c r="B9" s="91" t="str">
        <f>Rechnen2!K10</f>
        <v>M21</v>
      </c>
      <c r="C9" s="91">
        <f>IF(Rechnen2!$W$3=0,"",Rechnen2!L10)</f>
        <v>3</v>
      </c>
      <c r="D9" s="91">
        <f>IF(Rechnen2!$W$3=0,"",Rechnen2!M10)</f>
        <v>6</v>
      </c>
      <c r="E9" s="91">
        <f>IF(Rechnen2!$W$3=0,"",Rechnen2!N10)</f>
        <v>2</v>
      </c>
      <c r="F9" s="92" t="s">
        <v>15</v>
      </c>
      <c r="G9" s="91">
        <f>IF(Rechnen2!$W$3=0,"",Rechnen2!P10)</f>
        <v>1</v>
      </c>
      <c r="H9" s="93">
        <f>IF(AND(E9="",G9=""),"",(E9-G9))</f>
        <v>1</v>
      </c>
      <c r="I9" s="100"/>
      <c r="J9" s="98"/>
      <c r="K9" s="100"/>
      <c r="L9" s="97"/>
      <c r="M9" s="98"/>
      <c r="N9" s="99"/>
      <c r="O9" s="99"/>
      <c r="P9" s="83"/>
      <c r="Q9" s="83"/>
      <c r="R9" s="83"/>
    </row>
    <row r="10" spans="1:18" ht="18" customHeight="1">
      <c r="A10" s="90">
        <f>IF(Rechnen2!$W$3=0,"",2)</f>
        <v>2</v>
      </c>
      <c r="B10" s="91" t="str">
        <f>Rechnen2!K11</f>
        <v>M22</v>
      </c>
      <c r="C10" s="91">
        <f>IF(Rechnen2!$W$3=0,"",Rechnen2!L11)</f>
        <v>3</v>
      </c>
      <c r="D10" s="91">
        <f>IF(Rechnen2!$W$3=0,"",Rechnen2!M11)</f>
        <v>6</v>
      </c>
      <c r="E10" s="91">
        <f>IF(Rechnen2!$W$3=0,"",Rechnen2!N11)</f>
        <v>2</v>
      </c>
      <c r="F10" s="92" t="s">
        <v>15</v>
      </c>
      <c r="G10" s="91">
        <f>IF(Rechnen2!$W$3=0,"",Rechnen2!P11)</f>
        <v>1</v>
      </c>
      <c r="H10" s="93">
        <f>IF(AND(E10="",G10=""),"",(E10-G10))</f>
        <v>1</v>
      </c>
      <c r="I10" s="101"/>
      <c r="J10" s="102"/>
      <c r="K10" s="102"/>
      <c r="L10" s="102"/>
      <c r="M10" s="102"/>
      <c r="N10" s="102"/>
      <c r="O10" s="102"/>
      <c r="P10" s="83"/>
      <c r="Q10" s="83"/>
      <c r="R10" s="83"/>
    </row>
    <row r="11" spans="1:18" ht="18" customHeight="1">
      <c r="A11" s="90">
        <f>IF(Rechnen2!$W$3=0,"",3)</f>
        <v>3</v>
      </c>
      <c r="B11" s="91" t="str">
        <f>Rechnen2!K12</f>
        <v>M23</v>
      </c>
      <c r="C11" s="91">
        <f>IF(Rechnen2!$W$3=0,"",Rechnen2!L12)</f>
        <v>3</v>
      </c>
      <c r="D11" s="91">
        <f>IF(Rechnen2!$W$3=0,"",Rechnen2!M12)</f>
        <v>3</v>
      </c>
      <c r="E11" s="91">
        <f>IF(Rechnen2!$W$3=0,"",Rechnen2!N12)</f>
        <v>1</v>
      </c>
      <c r="F11" s="92" t="s">
        <v>15</v>
      </c>
      <c r="G11" s="91">
        <f>IF(Rechnen2!$W$3=0,"",Rechnen2!P12)</f>
        <v>2</v>
      </c>
      <c r="H11" s="93">
        <f>IF(AND(E11="",G11=""),"",(E11-G11))</f>
        <v>-1</v>
      </c>
      <c r="I11" s="95"/>
      <c r="J11" s="88"/>
      <c r="K11" s="88"/>
      <c r="L11" s="89"/>
      <c r="M11" s="88"/>
      <c r="N11" s="88"/>
      <c r="O11" s="88"/>
      <c r="P11" s="83"/>
      <c r="Q11" s="83"/>
      <c r="R11" s="83"/>
    </row>
    <row r="12" spans="1:18" ht="18" customHeight="1">
      <c r="A12" s="90">
        <f>IF(Rechnen2!$W$3=0,"",4)</f>
        <v>4</v>
      </c>
      <c r="B12" s="91" t="str">
        <f>Rechnen2!K13</f>
        <v>M24</v>
      </c>
      <c r="C12" s="91">
        <f>IF(Rechnen2!$W$3=0,"",Rechnen2!L13)</f>
        <v>3</v>
      </c>
      <c r="D12" s="91">
        <f>IF(Rechnen2!$W$3=0,"",Rechnen2!M13)</f>
        <v>3</v>
      </c>
      <c r="E12" s="91">
        <f>IF(Rechnen2!$W$3=0,"",Rechnen2!N13)</f>
        <v>1</v>
      </c>
      <c r="F12" s="92" t="s">
        <v>15</v>
      </c>
      <c r="G12" s="91">
        <f>IF(Rechnen2!$W$3=0,"",Rechnen2!P13)</f>
        <v>2</v>
      </c>
      <c r="H12" s="93">
        <f>IF(AND(E12="",G12=""),"",(E12-G12))</f>
        <v>-1</v>
      </c>
      <c r="I12" s="89"/>
      <c r="J12" s="88"/>
      <c r="K12" s="88"/>
      <c r="L12" s="89"/>
      <c r="M12" s="88"/>
      <c r="N12" s="88"/>
      <c r="O12" s="88"/>
      <c r="P12" s="83"/>
      <c r="Q12" s="83"/>
      <c r="R12" s="83"/>
    </row>
    <row r="13" spans="1:18" ht="18" customHeight="1">
      <c r="A13" s="198"/>
      <c r="B13" s="200" t="s">
        <v>95</v>
      </c>
      <c r="C13" s="202" t="s">
        <v>42</v>
      </c>
      <c r="D13" s="200" t="s">
        <v>1</v>
      </c>
      <c r="E13" s="200" t="s">
        <v>2</v>
      </c>
      <c r="F13" s="200"/>
      <c r="G13" s="200"/>
      <c r="H13" s="200" t="s">
        <v>43</v>
      </c>
      <c r="I13" s="89"/>
      <c r="J13" s="88"/>
      <c r="K13" s="88"/>
      <c r="L13" s="89"/>
      <c r="M13" s="88"/>
      <c r="N13" s="88"/>
      <c r="O13" s="88"/>
      <c r="P13" s="83"/>
      <c r="Q13" s="83"/>
      <c r="R13" s="83"/>
    </row>
    <row r="14" spans="1:18" ht="15" customHeight="1">
      <c r="A14" s="199"/>
      <c r="B14" s="201"/>
      <c r="C14" s="203"/>
      <c r="D14" s="201"/>
      <c r="E14" s="201"/>
      <c r="F14" s="201"/>
      <c r="G14" s="201"/>
      <c r="H14" s="201"/>
      <c r="I14" s="89"/>
      <c r="J14" s="88"/>
      <c r="K14" s="88"/>
      <c r="L14" s="89"/>
      <c r="M14" s="88"/>
      <c r="N14" s="88"/>
      <c r="O14" s="88"/>
      <c r="P14" s="83"/>
      <c r="Q14" s="83"/>
      <c r="R14" s="83"/>
    </row>
    <row r="15" spans="1:18" ht="15">
      <c r="A15" s="90">
        <f>IF(Rechnen2!$X$3=0,"",1)</f>
        <v>1</v>
      </c>
      <c r="B15" s="91" t="str">
        <f>Rechnen2!K17</f>
        <v>M25</v>
      </c>
      <c r="C15" s="91">
        <f>IF(Rechnen2!$X$3=0,"",Rechnen2!L17)</f>
        <v>3</v>
      </c>
      <c r="D15" s="91">
        <f>IF(Rechnen2!$X$3=0,"",Rechnen2!M17)</f>
        <v>6</v>
      </c>
      <c r="E15" s="91">
        <f>IF(Rechnen2!$X$3=0,"",Rechnen2!N17)</f>
        <v>2</v>
      </c>
      <c r="F15" s="92" t="s">
        <v>15</v>
      </c>
      <c r="G15" s="91">
        <f>IF(Rechnen2!$X$3=0,"",Rechnen2!P17)</f>
        <v>1</v>
      </c>
      <c r="H15" s="93">
        <f>IF(AND(E15="",G15=""),"",(E15-G15))</f>
        <v>1</v>
      </c>
      <c r="I15" s="89"/>
      <c r="J15" s="88"/>
      <c r="K15" s="88"/>
      <c r="L15" s="89"/>
      <c r="M15" s="88"/>
      <c r="N15" s="88"/>
      <c r="O15" s="88"/>
      <c r="P15" s="83"/>
      <c r="Q15" s="83"/>
      <c r="R15" s="83"/>
    </row>
    <row r="16" spans="1:18" ht="15">
      <c r="A16" s="90">
        <f>IF(Rechnen2!$X$3=0,"",2)</f>
        <v>2</v>
      </c>
      <c r="B16" s="91" t="str">
        <f>Rechnen2!K18</f>
        <v>M26</v>
      </c>
      <c r="C16" s="91">
        <f>IF(Rechnen2!$X$3=0,"",Rechnen2!L18)</f>
        <v>3</v>
      </c>
      <c r="D16" s="91">
        <f>IF(Rechnen2!$X$3=0,"",Rechnen2!M18)</f>
        <v>6</v>
      </c>
      <c r="E16" s="91">
        <f>IF(Rechnen2!$X$3=0,"",Rechnen2!N18)</f>
        <v>2</v>
      </c>
      <c r="F16" s="92" t="s">
        <v>15</v>
      </c>
      <c r="G16" s="91">
        <f>IF(Rechnen2!$X$3=0,"",Rechnen2!P18)</f>
        <v>1</v>
      </c>
      <c r="H16" s="93">
        <f>IF(AND(E16="",G16=""),"",(E16-G16))</f>
        <v>1</v>
      </c>
      <c r="I16" s="89"/>
      <c r="J16" s="88"/>
      <c r="K16" s="88"/>
      <c r="L16" s="89"/>
      <c r="M16" s="88"/>
      <c r="N16" s="88"/>
      <c r="O16" s="88"/>
      <c r="P16" s="83"/>
      <c r="Q16" s="83"/>
      <c r="R16" s="83"/>
    </row>
    <row r="17" spans="1:18" ht="15">
      <c r="A17" s="90">
        <f>IF(Rechnen2!$X$3=0,"",3)</f>
        <v>3</v>
      </c>
      <c r="B17" s="91" t="str">
        <f>Rechnen2!K19</f>
        <v>M27</v>
      </c>
      <c r="C17" s="91">
        <f>IF(Rechnen2!$X$3=0,"",Rechnen2!L19)</f>
        <v>3</v>
      </c>
      <c r="D17" s="91">
        <f>IF(Rechnen2!$X$3=0,"",Rechnen2!M19)</f>
        <v>3</v>
      </c>
      <c r="E17" s="91">
        <f>IF(Rechnen2!$X$3=0,"",Rechnen2!N19)</f>
        <v>1</v>
      </c>
      <c r="F17" s="92" t="s">
        <v>15</v>
      </c>
      <c r="G17" s="91">
        <f>IF(Rechnen2!$X$3=0,"",Rechnen2!P19)</f>
        <v>2</v>
      </c>
      <c r="H17" s="93">
        <f>IF(AND(E17="",G17=""),"",(E17-G17))</f>
        <v>-1</v>
      </c>
      <c r="I17" s="89"/>
      <c r="J17" s="88"/>
      <c r="K17" s="88"/>
      <c r="L17" s="89"/>
      <c r="M17" s="88"/>
      <c r="N17" s="88"/>
      <c r="O17" s="88"/>
      <c r="P17" s="83"/>
      <c r="Q17" s="83"/>
      <c r="R17" s="83"/>
    </row>
    <row r="18" spans="1:18" ht="15">
      <c r="A18" s="90">
        <f>IF(Rechnen2!$X$3=0,"",4)</f>
        <v>4</v>
      </c>
      <c r="B18" s="91" t="str">
        <f>Rechnen2!K20</f>
        <v>M28</v>
      </c>
      <c r="C18" s="91">
        <f>IF(Rechnen2!$X$3=0,"",Rechnen2!L20)</f>
        <v>3</v>
      </c>
      <c r="D18" s="91">
        <f>IF(Rechnen2!$X$3=0,"",Rechnen2!M20)</f>
        <v>3</v>
      </c>
      <c r="E18" s="91">
        <f>IF(Rechnen2!$X$3=0,"",Rechnen2!N20)</f>
        <v>1</v>
      </c>
      <c r="F18" s="92" t="s">
        <v>15</v>
      </c>
      <c r="G18" s="91">
        <f>IF(Rechnen2!$X$3=0,"",Rechnen2!P20)</f>
        <v>2</v>
      </c>
      <c r="H18" s="93">
        <f>IF(AND(E18="",G18=""),"",(E18-G18))</f>
        <v>-1</v>
      </c>
      <c r="I18" s="89"/>
      <c r="J18" s="88"/>
      <c r="K18" s="88"/>
      <c r="L18" s="89"/>
      <c r="M18" s="88"/>
      <c r="N18" s="88"/>
      <c r="O18" s="88"/>
      <c r="P18" s="83"/>
      <c r="Q18" s="83"/>
      <c r="R18" s="83"/>
    </row>
    <row r="19" spans="1:18" ht="15">
      <c r="A19" s="198"/>
      <c r="B19" s="200" t="s">
        <v>96</v>
      </c>
      <c r="C19" s="202" t="s">
        <v>42</v>
      </c>
      <c r="D19" s="200" t="s">
        <v>1</v>
      </c>
      <c r="E19" s="200" t="s">
        <v>2</v>
      </c>
      <c r="F19" s="200"/>
      <c r="G19" s="200"/>
      <c r="H19" s="200" t="s">
        <v>43</v>
      </c>
      <c r="I19" s="89"/>
      <c r="J19" s="88"/>
      <c r="K19" s="88"/>
      <c r="L19" s="89"/>
      <c r="M19" s="88"/>
      <c r="N19" s="88"/>
      <c r="O19" s="88"/>
      <c r="P19" s="83"/>
      <c r="Q19" s="83"/>
      <c r="R19" s="83"/>
    </row>
    <row r="20" spans="1:18" ht="15">
      <c r="A20" s="199"/>
      <c r="B20" s="201"/>
      <c r="C20" s="203"/>
      <c r="D20" s="201"/>
      <c r="E20" s="201"/>
      <c r="F20" s="201"/>
      <c r="G20" s="201"/>
      <c r="H20" s="201"/>
      <c r="I20" s="89"/>
      <c r="J20" s="88"/>
      <c r="K20" s="88"/>
      <c r="L20" s="89"/>
      <c r="M20" s="88"/>
      <c r="N20" s="88"/>
      <c r="O20" s="88"/>
      <c r="P20" s="83"/>
      <c r="Q20" s="83"/>
      <c r="R20" s="83"/>
    </row>
    <row r="21" spans="1:18" ht="15">
      <c r="A21" s="90">
        <f>IF(Rechnen2!$Y$3=0,"",1)</f>
        <v>1</v>
      </c>
      <c r="B21" s="91" t="str">
        <f>Rechnen2!K24</f>
        <v>M29</v>
      </c>
      <c r="C21" s="91">
        <f>IF(Rechnen2!$Y$3=0,"",Rechnen2!L24)</f>
        <v>3</v>
      </c>
      <c r="D21" s="91">
        <f>IF(Rechnen2!$Y$3=0,"",Rechnen2!M24)</f>
        <v>6</v>
      </c>
      <c r="E21" s="91">
        <f>IF(Rechnen2!$Y$3=0,"",Rechnen2!N24)</f>
        <v>2</v>
      </c>
      <c r="F21" s="92" t="s">
        <v>15</v>
      </c>
      <c r="G21" s="91">
        <f>IF(Rechnen2!$Y$3=0,"",Rechnen2!P24)</f>
        <v>1</v>
      </c>
      <c r="H21" s="93">
        <f>IF(AND(E21="",G21=""),"",(E21-G21))</f>
        <v>1</v>
      </c>
      <c r="I21" s="89"/>
      <c r="J21" s="88"/>
      <c r="K21" s="88"/>
      <c r="L21" s="89"/>
      <c r="M21" s="88"/>
      <c r="N21" s="88"/>
      <c r="O21" s="88"/>
      <c r="P21" s="83"/>
      <c r="Q21" s="83"/>
      <c r="R21" s="83"/>
    </row>
    <row r="22" spans="1:18" ht="15">
      <c r="A22" s="90">
        <f>IF(Rechnen2!$Y$3=0,"",2)</f>
        <v>2</v>
      </c>
      <c r="B22" s="91" t="str">
        <f>Rechnen2!K25</f>
        <v>M30</v>
      </c>
      <c r="C22" s="91">
        <f>IF(Rechnen2!$Y$3=0,"",Rechnen2!L25)</f>
        <v>3</v>
      </c>
      <c r="D22" s="91">
        <f>IF(Rechnen2!$Y$3=0,"",Rechnen2!M25)</f>
        <v>3</v>
      </c>
      <c r="E22" s="91">
        <f>IF(Rechnen2!$Y$3=0,"",Rechnen2!N25)</f>
        <v>1</v>
      </c>
      <c r="F22" s="92" t="s">
        <v>15</v>
      </c>
      <c r="G22" s="91">
        <f>IF(Rechnen2!$Y$3=0,"",Rechnen2!P25)</f>
        <v>2</v>
      </c>
      <c r="H22" s="93">
        <f>IF(AND(E22="",G22=""),"",(E22-G22))</f>
        <v>-1</v>
      </c>
      <c r="I22" s="89"/>
      <c r="J22" s="88"/>
      <c r="K22" s="88"/>
      <c r="L22" s="89"/>
      <c r="M22" s="88"/>
      <c r="N22" s="88"/>
      <c r="O22" s="88"/>
      <c r="P22" s="83"/>
      <c r="Q22" s="83"/>
      <c r="R22" s="83"/>
    </row>
    <row r="23" spans="1:18" ht="15">
      <c r="A23" s="90">
        <f>IF(Rechnen2!$Y$3=0,"",3)</f>
        <v>3</v>
      </c>
      <c r="B23" s="91" t="str">
        <f>Rechnen2!K26</f>
        <v>M31</v>
      </c>
      <c r="C23" s="91">
        <f>IF(Rechnen2!$Y$3=0,"",Rechnen2!L26)</f>
        <v>3</v>
      </c>
      <c r="D23" s="91">
        <f>IF(Rechnen2!$Y$3=0,"",Rechnen2!M26)</f>
        <v>3</v>
      </c>
      <c r="E23" s="91">
        <f>IF(Rechnen2!$Y$3=0,"",Rechnen2!N26)</f>
        <v>1</v>
      </c>
      <c r="F23" s="92" t="s">
        <v>15</v>
      </c>
      <c r="G23" s="91">
        <f>IF(Rechnen2!$Y$3=0,"",Rechnen2!P26)</f>
        <v>2</v>
      </c>
      <c r="H23" s="93">
        <f>IF(AND(E23="",G23=""),"",(E23-G23))</f>
        <v>-1</v>
      </c>
      <c r="I23" s="89"/>
      <c r="J23" s="88"/>
      <c r="K23" s="88"/>
      <c r="L23" s="89"/>
      <c r="M23" s="88"/>
      <c r="N23" s="88"/>
      <c r="O23" s="88"/>
      <c r="P23" s="83"/>
      <c r="Q23" s="83"/>
      <c r="R23" s="83"/>
    </row>
    <row r="24" spans="1:18" ht="15">
      <c r="A24" s="103">
        <f>IF(Rechnen2!$Y$3=0,"",4)</f>
        <v>4</v>
      </c>
      <c r="B24" s="104" t="str">
        <f>Rechnen2!K27</f>
        <v>M32</v>
      </c>
      <c r="C24" s="104">
        <f>IF(Rechnen2!$Y$3=0,"",Rechnen2!L27)</f>
        <v>3</v>
      </c>
      <c r="D24" s="104">
        <f>IF(Rechnen2!$Y$3=0,"",Rechnen2!M27)</f>
        <v>6</v>
      </c>
      <c r="E24" s="104">
        <f>IF(Rechnen2!$Y$3=0,"",Rechnen2!N27)</f>
        <v>2</v>
      </c>
      <c r="F24" s="105" t="s">
        <v>15</v>
      </c>
      <c r="G24" s="104">
        <f>IF(Rechnen2!$Y$3=0,"",Rechnen2!P27)</f>
        <v>1</v>
      </c>
      <c r="H24" s="106">
        <f>IF(AND(E24="",G24=""),"",(E24-G24))</f>
        <v>1</v>
      </c>
      <c r="I24" s="89"/>
      <c r="J24" s="88"/>
      <c r="K24" s="88"/>
      <c r="L24" s="89"/>
      <c r="M24" s="88"/>
      <c r="N24" s="88"/>
      <c r="O24" s="88"/>
      <c r="P24" s="83"/>
      <c r="Q24" s="83"/>
      <c r="R24" s="83"/>
    </row>
    <row r="25" spans="1:18" ht="15">
      <c r="A25" s="95"/>
      <c r="B25" s="88"/>
      <c r="C25" s="88"/>
      <c r="D25" s="88"/>
      <c r="E25" s="88"/>
      <c r="F25" s="88"/>
      <c r="G25" s="88"/>
      <c r="H25" s="88"/>
      <c r="I25" s="89"/>
      <c r="J25" s="88"/>
      <c r="K25" s="88"/>
      <c r="L25" s="89"/>
      <c r="M25" s="88"/>
      <c r="N25" s="88"/>
      <c r="O25" s="88"/>
      <c r="P25" s="83"/>
      <c r="Q25" s="83"/>
      <c r="R25" s="83"/>
    </row>
    <row r="26" spans="1:18" ht="15">
      <c r="A26" s="95"/>
      <c r="B26" s="88"/>
      <c r="C26" s="88"/>
      <c r="D26" s="88"/>
      <c r="E26" s="88"/>
      <c r="F26" s="88"/>
      <c r="G26" s="88"/>
      <c r="H26" s="88"/>
      <c r="I26" s="89"/>
      <c r="J26" s="88"/>
      <c r="K26" s="88"/>
      <c r="L26" s="89"/>
      <c r="M26" s="88"/>
      <c r="N26" s="88"/>
      <c r="O26" s="88"/>
      <c r="P26" s="83"/>
      <c r="Q26" s="83"/>
      <c r="R26" s="83"/>
    </row>
    <row r="27" spans="1:18" ht="15">
      <c r="A27" s="95"/>
      <c r="B27" s="88"/>
      <c r="C27" s="88"/>
      <c r="D27" s="88"/>
      <c r="E27" s="88"/>
      <c r="F27" s="88"/>
      <c r="G27" s="88"/>
      <c r="H27" s="88"/>
      <c r="I27" s="89"/>
      <c r="J27" s="88"/>
      <c r="K27" s="88"/>
      <c r="L27" s="89"/>
      <c r="M27" s="88"/>
      <c r="N27" s="88"/>
      <c r="O27" s="88"/>
      <c r="P27" s="83"/>
      <c r="Q27" s="83"/>
      <c r="R27" s="83"/>
    </row>
    <row r="28" spans="1:18" ht="15">
      <c r="A28" s="95"/>
      <c r="B28" s="88"/>
      <c r="C28" s="88"/>
      <c r="D28" s="88"/>
      <c r="E28" s="88"/>
      <c r="F28" s="88"/>
      <c r="G28" s="88"/>
      <c r="H28" s="88"/>
      <c r="I28" s="89"/>
      <c r="J28" s="88"/>
      <c r="K28" s="88"/>
      <c r="L28" s="89"/>
      <c r="M28" s="88"/>
      <c r="N28" s="88"/>
      <c r="O28" s="88"/>
      <c r="P28" s="83"/>
      <c r="Q28" s="83"/>
      <c r="R28" s="83"/>
    </row>
  </sheetData>
  <sheetProtection password="E760" sheet="1" objects="1" scenarios="1"/>
  <mergeCells count="20">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Wickie prv</cp:lastModifiedBy>
  <cp:lastPrinted>2016-06-20T12:08:44Z</cp:lastPrinted>
  <dcterms:created xsi:type="dcterms:W3CDTF">1999-01-27T19:57:19Z</dcterms:created>
  <dcterms:modified xsi:type="dcterms:W3CDTF">2016-06-20T17:43:02Z</dcterms:modified>
  <cp:category/>
  <cp:version/>
  <cp:contentType/>
  <cp:contentStatus/>
</cp:coreProperties>
</file>