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65524" yWindow="4788" windowWidth="15384" windowHeight="4824"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 sheetId="7" state="hidden" r:id="rId7"/>
    <sheet name="Rechnen2" sheetId="8" state="hidden" r:id="rId8"/>
    <sheet name="Gruppen-Tabellen" sheetId="9" r:id="rId9"/>
    <sheet name="Gruppen-Tabellen (2)" sheetId="10" state="hidden" r:id="rId10"/>
  </sheets>
  <definedNames>
    <definedName name="_xlnm.Print_Area" localSheetId="8">'Gruppen-Tabellen'!$A$1:$I$44</definedName>
    <definedName name="_xlnm.Print_Area" localSheetId="9">'Gruppen-Tabellen (2)'!$A$1:$I$22</definedName>
    <definedName name="_xlnm.Print_Area" localSheetId="2">'Vorgaben'!$A$1:$B$14</definedName>
    <definedName name="_xlnm.Print_Titles" localSheetId="5">'Spielplan'!$19:$20</definedName>
    <definedName name="_xlnm.Print_Titles" localSheetId="4">'Spielplan1'!$10:$11</definedName>
    <definedName name="_xlnm.Print_Titles" localSheetId="3">'Spielplan2'!$10:$11</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<sst xmlns="http://schemas.openxmlformats.org/spreadsheetml/2006/main" count="1332" uniqueCount="123">
  <si>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</si>
  <si>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</si>
  <si>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</si>
  <si>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</si>
  <si>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</si>
  <si>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</si>
  <si>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</si>
  <si>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</si>
  <si>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</si>
  <si>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</si>
  <si>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</si>
  <si>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</si>
  <si>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</si>
  <si>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</si>
  <si>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</si>
  <si>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</si>
  <si>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</si>
  <si>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</si>
  <si>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</si>
  <si>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</si>
  <si>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</si>
  <si>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</si>
  <si>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</si>
  <si>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</si>
  <si>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</si>
  <si>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</si>
  <si>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</si>
  <si>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</si>
  <si>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</si>
  <si>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</si>
  <si>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</si>
  <si>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</si>
  <si>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</si>
  <si>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</si>
  <si>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</si>
  <si>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</si>
  <si>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</si>
  <si>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</si>
  <si>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</si>
  <si>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</si>
  <si>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</si>
  <si>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</si>
  <si>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</si>
  <si>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</si>
  <si>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</si>
  <si>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</si>
  <si>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</si>
  <si>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</si>
  <si>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</si>
  <si>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</si>
  <si>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</si>
  <si>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</si>
  <si>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</si>
  <si>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</si>
  <si>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</si>
  <si>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</si>
  <si>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</si>
  <si>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</si>
  <si>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</si>
  <si>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</si>
  <si>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</si>
  <si>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</si>
  <si>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</si>
  <si>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</si>
  <si>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</si>
  <si>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Spielzeit: 10:00 Min.</t>
  </si>
  <si>
    <t>Gruppe C</t>
  </si>
  <si>
    <t>C1</t>
  </si>
  <si>
    <t>C2</t>
  </si>
  <si>
    <t>C3</t>
  </si>
  <si>
    <t>C4</t>
  </si>
  <si>
    <t>C5</t>
  </si>
  <si>
    <t>C6</t>
  </si>
  <si>
    <t>Gruppe   C</t>
  </si>
  <si>
    <t>Gruppe   D</t>
  </si>
  <si>
    <t>Gruppe D</t>
  </si>
  <si>
    <t>A1</t>
  </si>
  <si>
    <t>A2</t>
  </si>
  <si>
    <t>A3</t>
  </si>
  <si>
    <t>A4</t>
  </si>
  <si>
    <t>A5</t>
  </si>
  <si>
    <t>A6</t>
  </si>
  <si>
    <t>B1</t>
  </si>
  <si>
    <t>B2</t>
  </si>
  <si>
    <t>B3</t>
  </si>
  <si>
    <t>B4</t>
  </si>
  <si>
    <t>B5</t>
  </si>
  <si>
    <t>B6</t>
  </si>
  <si>
    <t>C</t>
  </si>
  <si>
    <t>D</t>
  </si>
  <si>
    <t>Vierter Gruppe A</t>
  </si>
  <si>
    <t>Dritter Gruppe B</t>
  </si>
  <si>
    <t>Halbfinale</t>
  </si>
  <si>
    <t>Feld 4</t>
  </si>
  <si>
    <t>Vierter Gruppe B</t>
  </si>
  <si>
    <t>Vierter Gruppe C</t>
  </si>
  <si>
    <t>Dritter Gruppe C</t>
  </si>
  <si>
    <t>Zweiter Gruppe C</t>
  </si>
  <si>
    <t>Erster Gruppe C</t>
  </si>
  <si>
    <t>Viertelfinale</t>
  </si>
  <si>
    <r>
      <t>Tabelle</t>
    </r>
    <r>
      <rPr>
        <b/>
        <i/>
        <sz val="14"/>
        <rFont val="Arial"/>
        <family val="2"/>
      </rPr>
      <t xml:space="preserve">             </t>
    </r>
    <r>
      <rPr>
        <b/>
        <i/>
        <sz val="18"/>
        <rFont val="Arial"/>
        <family val="2"/>
      </rPr>
      <t>Gruppe C</t>
    </r>
  </si>
  <si>
    <t>Spielzeit: 14:00 Min. / Pause 1:00 Min.</t>
  </si>
  <si>
    <t>Sieger Achtelfinale Spiel 64</t>
  </si>
  <si>
    <t>Sieger Achtelfinale Spiel 69</t>
  </si>
  <si>
    <t>Sieger Achtelfinale Spiel 65</t>
  </si>
  <si>
    <t>Sieger Achtelfinale Spiel 67</t>
  </si>
  <si>
    <t>Sieger Achtelfinale Spiel 66</t>
  </si>
  <si>
    <t>Sieger Achtelfinale Spiel 68</t>
  </si>
  <si>
    <t>Sieger Achtelfinale Spiel 70</t>
  </si>
  <si>
    <t>Sieger Achtelfinale Spiel 71</t>
  </si>
  <si>
    <t>Verlierer Spiel 76</t>
  </si>
  <si>
    <t>Verlierer Spiel 77</t>
  </si>
  <si>
    <t>Sieger Spiel  76</t>
  </si>
  <si>
    <t>Sieger Spiel 77</t>
  </si>
  <si>
    <t>Zwei besten Gruppen 3.</t>
  </si>
  <si>
    <t>Erster  Gruppe A</t>
  </si>
  <si>
    <t>Erster  Gruppe B</t>
  </si>
  <si>
    <t>Sieger Spiel 46</t>
  </si>
  <si>
    <t>Sieger Spiel 47</t>
  </si>
  <si>
    <t>Sieger Spiel 48</t>
  </si>
  <si>
    <t>Gruppen 3.</t>
  </si>
  <si>
    <t>Zweitbester Gruppendritte  (wenn dieser aus Gruppe A )
dann /  Bester Gruppendritte</t>
  </si>
  <si>
    <t>Bester Gruppendritte  (wenn dieser aus Gruppe B )
dann / Zweitbester Gruppendritte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</si>
</sst>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3">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6"/>
      <color indexed="9"/>
      <name val="Arial"/>
      <family val="2"/>
    </font>
    <font>
      <b/>
      <u val="single"/>
      <sz val="11"/>
      <color indexed="9"/>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
      <sz val="11"/>
      <color theme="0"/>
      <name val="Arial"/>
      <family val="2"/>
    </font>
    <font>
      <b/>
      <u val="single"/>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1499900072813034"/>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top/>
      <bottom/>
    </border>
    <border>
      <left style="thin"/>
      <right/>
      <top style="thin"/>
      <bottom style="thin"/>
    </border>
    <border>
      <left style="thin"/>
      <right/>
      <top style="thin"/>
      <bottom/>
    </border>
    <border>
      <left/>
      <right/>
      <top style="thin"/>
      <bottom/>
    </border>
    <border>
      <left style="thin"/>
      <right/>
      <top/>
      <bottom style="thin"/>
    </border>
    <border>
      <left style="thin"/>
      <right style="thin"/>
      <top>
        <color indexed="63"/>
      </top>
      <bottom/>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thin"/>
      <right style="thin"/>
      <top/>
      <bottom style="thin"/>
    </border>
    <border>
      <left/>
      <right style="medium"/>
      <top style="thin"/>
      <bottom style="thin"/>
    </border>
    <border>
      <left style="medium"/>
      <right style="thin"/>
      <top style="thin"/>
      <bottom style="medium"/>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style="medium"/>
      <top style="thin"/>
      <bottom style="medium"/>
    </border>
    <border>
      <left style="medium"/>
      <right/>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326">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9"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1" fillId="36" borderId="0" xfId="0" applyFont="1" applyFill="1" applyBorder="1" applyAlignment="1">
      <alignment horizontal="center" vertical="center"/>
    </xf>
    <xf numFmtId="0" fontId="0" fillId="36"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20" fontId="2" fillId="35" borderId="0" xfId="0" applyNumberFormat="1" applyFont="1" applyFill="1" applyAlignment="1" applyProtection="1">
      <alignment horizontal="center"/>
      <protection locked="0"/>
    </xf>
    <xf numFmtId="20" fontId="2"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left"/>
      <protection locked="0"/>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2" fillId="0" borderId="14" xfId="0" applyFont="1" applyFill="1" applyBorder="1" applyAlignment="1" applyProtection="1">
      <alignment horizontal="right"/>
      <protection/>
    </xf>
    <xf numFmtId="0" fontId="2" fillId="0" borderId="14" xfId="0" applyFont="1" applyFill="1" applyBorder="1" applyAlignment="1" applyProtection="1">
      <alignment horizontal="left"/>
      <protection/>
    </xf>
    <xf numFmtId="164" fontId="16" fillId="33"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164" fontId="16" fillId="33" borderId="16"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1" fillId="39" borderId="11" xfId="0" applyFont="1" applyFill="1" applyBorder="1" applyAlignment="1" applyProtection="1">
      <alignment horizontal="right"/>
      <protection locked="0"/>
    </xf>
    <xf numFmtId="0" fontId="31" fillId="39" borderId="11"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vertical="center"/>
      <protection/>
    </xf>
    <xf numFmtId="0" fontId="16" fillId="40" borderId="0" xfId="0" applyFont="1" applyFill="1" applyAlignment="1" applyProtection="1">
      <alignment horizontal="right" vertical="center"/>
      <protection/>
    </xf>
    <xf numFmtId="0" fontId="16" fillId="40" borderId="0" xfId="0" applyFont="1" applyFill="1" applyAlignment="1" applyProtection="1">
      <alignment horizontal="center" vertical="center"/>
      <protection/>
    </xf>
    <xf numFmtId="0" fontId="16" fillId="40" borderId="0" xfId="0" applyFont="1" applyFill="1" applyAlignment="1" applyProtection="1">
      <alignment horizontal="left" vertical="center"/>
      <protection/>
    </xf>
    <xf numFmtId="0" fontId="16" fillId="40" borderId="0" xfId="0" applyFont="1" applyFill="1" applyAlignment="1" applyProtection="1">
      <alignment vertical="center"/>
      <protection/>
    </xf>
    <xf numFmtId="0" fontId="0" fillId="40" borderId="0" xfId="0" applyFont="1" applyFill="1" applyAlignment="1" applyProtection="1">
      <alignment horizontal="left" vertical="center"/>
      <protection/>
    </xf>
    <xf numFmtId="0" fontId="10" fillId="40" borderId="0" xfId="0" applyFont="1" applyFill="1" applyBorder="1" applyAlignment="1" applyProtection="1">
      <alignment vertical="center"/>
      <protection/>
    </xf>
    <xf numFmtId="0" fontId="16" fillId="40" borderId="13" xfId="0" applyFont="1" applyFill="1" applyBorder="1" applyAlignment="1" applyProtection="1">
      <alignment horizontal="right" vertical="center"/>
      <protection locked="0"/>
    </xf>
    <xf numFmtId="0" fontId="16" fillId="40" borderId="10" xfId="0" applyFont="1" applyFill="1" applyBorder="1" applyAlignment="1" applyProtection="1">
      <alignment horizontal="right" vertical="center"/>
      <protection locked="0"/>
    </xf>
    <xf numFmtId="164" fontId="16" fillId="40" borderId="17" xfId="0" applyNumberFormat="1" applyFont="1" applyFill="1" applyBorder="1" applyAlignment="1" applyProtection="1">
      <alignment horizontal="center" vertical="center"/>
      <protection/>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xf>
    <xf numFmtId="0" fontId="16"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left" vertical="center"/>
      <protection/>
    </xf>
    <xf numFmtId="164" fontId="16" fillId="40" borderId="15"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9" xfId="0" applyNumberFormat="1"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left" vertical="center"/>
      <protection/>
    </xf>
    <xf numFmtId="0" fontId="10"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right" vertical="center"/>
      <protection/>
    </xf>
    <xf numFmtId="0" fontId="16"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left" vertical="center"/>
      <protection/>
    </xf>
    <xf numFmtId="0" fontId="10" fillId="40" borderId="18" xfId="0" applyFont="1" applyFill="1" applyBorder="1" applyAlignment="1" applyProtection="1">
      <alignment vertical="center"/>
      <protection/>
    </xf>
    <xf numFmtId="0" fontId="10" fillId="40" borderId="14" xfId="0" applyFont="1" applyFill="1" applyBorder="1" applyAlignment="1" applyProtection="1">
      <alignment vertical="center"/>
      <protection/>
    </xf>
    <xf numFmtId="164" fontId="16" fillId="41" borderId="15"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right" vertical="center"/>
      <protection/>
    </xf>
    <xf numFmtId="0" fontId="16"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lef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0"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right" vertical="center"/>
      <protection/>
    </xf>
    <xf numFmtId="0" fontId="16"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left" vertical="center"/>
      <protection/>
    </xf>
    <xf numFmtId="164" fontId="16" fillId="41" borderId="19" xfId="0" applyNumberFormat="1"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left" vertical="center"/>
      <protection/>
    </xf>
    <xf numFmtId="0" fontId="10" fillId="41" borderId="14" xfId="0" applyFont="1" applyFill="1" applyBorder="1" applyAlignment="1" applyProtection="1">
      <alignment vertical="center"/>
      <protection/>
    </xf>
    <xf numFmtId="0" fontId="16" fillId="41" borderId="14" xfId="0" applyFont="1" applyFill="1" applyBorder="1" applyAlignment="1" applyProtection="1">
      <alignment horizontal="right" vertical="center"/>
      <protection/>
    </xf>
    <xf numFmtId="0" fontId="16" fillId="41" borderId="14" xfId="0" applyFont="1" applyFill="1" applyBorder="1" applyAlignment="1" applyProtection="1">
      <alignment horizontal="center" vertical="center"/>
      <protection/>
    </xf>
    <xf numFmtId="0" fontId="16" fillId="41" borderId="14" xfId="0" applyFont="1" applyFill="1" applyBorder="1" applyAlignment="1" applyProtection="1">
      <alignment horizontal="left" vertical="center"/>
      <protection/>
    </xf>
    <xf numFmtId="0" fontId="2" fillId="14"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xf>
    <xf numFmtId="164" fontId="16" fillId="40" borderId="16" xfId="0" applyNumberFormat="1" applyFont="1" applyFill="1" applyBorder="1" applyAlignment="1" applyProtection="1">
      <alignment horizontal="center" vertical="center"/>
      <protection/>
    </xf>
    <xf numFmtId="0" fontId="80" fillId="40" borderId="0" xfId="0" applyFont="1" applyFill="1" applyBorder="1" applyAlignment="1">
      <alignment horizontal="center" vertical="center"/>
    </xf>
    <xf numFmtId="0" fontId="79" fillId="40" borderId="0" xfId="0"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6" fillId="40" borderId="18" xfId="0" applyFont="1" applyFill="1" applyBorder="1" applyAlignment="1" applyProtection="1">
      <alignment horizontal="right" vertical="center"/>
      <protection locked="0"/>
    </xf>
    <xf numFmtId="0" fontId="16" fillId="40" borderId="18" xfId="0" applyFont="1" applyFill="1" applyBorder="1" applyAlignment="1" applyProtection="1">
      <alignment horizontal="left" vertical="center"/>
      <protection locked="0"/>
    </xf>
    <xf numFmtId="0" fontId="0" fillId="33" borderId="0" xfId="0" applyFont="1" applyFill="1" applyAlignment="1" applyProtection="1">
      <alignment horizontal="center" vertical="center"/>
      <protection locked="0"/>
    </xf>
    <xf numFmtId="0" fontId="0" fillId="40" borderId="0" xfId="0" applyFont="1" applyFill="1" applyAlignment="1" applyProtection="1">
      <alignment/>
      <protection/>
    </xf>
    <xf numFmtId="0" fontId="3" fillId="40" borderId="0" xfId="0" applyFont="1" applyFill="1" applyAlignment="1" applyProtection="1">
      <alignment/>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0" fontId="2" fillId="40" borderId="0" xfId="0" applyFont="1" applyFill="1" applyBorder="1" applyAlignment="1" applyProtection="1">
      <alignment horizontal="center" vertical="center" wrapText="1"/>
      <protection/>
    </xf>
    <xf numFmtId="0" fontId="5" fillId="40" borderId="0"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protection/>
    </xf>
    <xf numFmtId="0" fontId="0" fillId="40" borderId="0" xfId="0" applyFont="1" applyFill="1" applyAlignment="1" applyProtection="1">
      <alignment horizontal="center" vertical="center"/>
      <protection/>
    </xf>
    <xf numFmtId="0" fontId="10" fillId="40" borderId="0" xfId="0" applyFont="1" applyFill="1" applyAlignment="1" applyProtection="1">
      <alignment horizontal="center"/>
      <protection/>
    </xf>
    <xf numFmtId="0" fontId="0" fillId="40" borderId="0" xfId="0" applyFont="1" applyFill="1" applyAlignment="1" applyProtection="1">
      <alignment/>
      <protection/>
    </xf>
    <xf numFmtId="164" fontId="16" fillId="40" borderId="16" xfId="0" applyNumberFormat="1" applyFont="1" applyFill="1" applyBorder="1" applyAlignment="1" applyProtection="1">
      <alignment horizontal="center" vertical="center"/>
      <protection locked="0"/>
    </xf>
    <xf numFmtId="0" fontId="0" fillId="40" borderId="11" xfId="0" applyFont="1" applyFill="1" applyBorder="1" applyAlignment="1" applyProtection="1">
      <alignment horizontal="center" vertical="center"/>
      <protection/>
    </xf>
    <xf numFmtId="0" fontId="10" fillId="40" borderId="11" xfId="0" applyFont="1" applyFill="1" applyBorder="1" applyAlignment="1" applyProtection="1">
      <alignment horizontal="center"/>
      <protection/>
    </xf>
    <xf numFmtId="0" fontId="31" fillId="40" borderId="11" xfId="0" applyFont="1" applyFill="1" applyBorder="1" applyAlignment="1" applyProtection="1">
      <alignment horizontal="right"/>
      <protection/>
    </xf>
    <xf numFmtId="0" fontId="0" fillId="40" borderId="11" xfId="0" applyFont="1" applyFill="1" applyBorder="1" applyAlignment="1" applyProtection="1">
      <alignment horizontal="center"/>
      <protection/>
    </xf>
    <xf numFmtId="0" fontId="31" fillId="40" borderId="11" xfId="0" applyFont="1" applyFill="1" applyBorder="1" applyAlignment="1" applyProtection="1">
      <alignment horizontal="left"/>
      <protection/>
    </xf>
    <xf numFmtId="0" fontId="0" fillId="40" borderId="10" xfId="0" applyFont="1" applyFill="1" applyBorder="1" applyAlignment="1" applyProtection="1">
      <alignment horizontal="right"/>
      <protection locked="0"/>
    </xf>
    <xf numFmtId="0" fontId="0" fillId="40" borderId="0" xfId="0" applyFont="1" applyFill="1" applyAlignment="1" applyProtection="1">
      <alignment/>
      <protection/>
    </xf>
    <xf numFmtId="164" fontId="0" fillId="40" borderId="0" xfId="0" applyNumberFormat="1" applyFont="1" applyFill="1" applyAlignment="1" applyProtection="1">
      <alignment horizontal="center" vertical="top"/>
      <protection/>
    </xf>
    <xf numFmtId="0" fontId="32" fillId="40" borderId="0" xfId="0" applyFont="1" applyFill="1" applyAlignment="1" applyProtection="1">
      <alignment horizontal="center" vertical="top"/>
      <protection/>
    </xf>
    <xf numFmtId="0" fontId="10" fillId="40" borderId="0" xfId="0" applyFont="1" applyFill="1" applyAlignment="1" applyProtection="1">
      <alignment horizontal="center" vertical="top"/>
      <protection/>
    </xf>
    <xf numFmtId="0" fontId="26" fillId="40" borderId="0" xfId="0" applyFont="1" applyFill="1" applyAlignment="1" applyProtection="1">
      <alignment horizontal="center" vertical="top"/>
      <protection/>
    </xf>
    <xf numFmtId="164" fontId="0" fillId="40" borderId="0" xfId="0" applyNumberFormat="1" applyFont="1" applyFill="1" applyAlignment="1" applyProtection="1">
      <alignment horizontal="center"/>
      <protection/>
    </xf>
    <xf numFmtId="0" fontId="0" fillId="40" borderId="0" xfId="0" applyFont="1" applyFill="1" applyAlignment="1" applyProtection="1">
      <alignment horizontal="right"/>
      <protection/>
    </xf>
    <xf numFmtId="0" fontId="2" fillId="40" borderId="11" xfId="0" applyFont="1" applyFill="1" applyBorder="1" applyAlignment="1" applyProtection="1">
      <alignment horizontal="right"/>
      <protection/>
    </xf>
    <xf numFmtId="0" fontId="2" fillId="40" borderId="11" xfId="0" applyFont="1" applyFill="1" applyBorder="1" applyAlignment="1" applyProtection="1">
      <alignment horizontal="left"/>
      <protection/>
    </xf>
    <xf numFmtId="0" fontId="26" fillId="40" borderId="0" xfId="0" applyFont="1" applyFill="1" applyAlignment="1" applyProtection="1">
      <alignment horizontal="center"/>
      <protection/>
    </xf>
    <xf numFmtId="0" fontId="26" fillId="40" borderId="0" xfId="0" applyFont="1" applyFill="1" applyAlignment="1" applyProtection="1">
      <alignment horizontal="left" vertical="top"/>
      <protection/>
    </xf>
    <xf numFmtId="0" fontId="24" fillId="40" borderId="0" xfId="0" applyFont="1" applyFill="1" applyBorder="1" applyAlignment="1" applyProtection="1">
      <alignment horizontal="center"/>
      <protection locked="0"/>
    </xf>
    <xf numFmtId="0" fontId="0" fillId="40" borderId="0" xfId="0" applyFont="1" applyFill="1" applyBorder="1" applyAlignment="1" applyProtection="1">
      <alignment horizontal="center"/>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164" fontId="0" fillId="40" borderId="0" xfId="0" applyNumberFormat="1" applyFont="1" applyFill="1" applyAlignment="1" applyProtection="1">
      <alignment horizontal="center"/>
      <protection/>
    </xf>
    <xf numFmtId="0" fontId="27" fillId="40" borderId="0" xfId="0" applyFont="1" applyFill="1" applyAlignment="1" applyProtection="1">
      <alignment horizontal="center"/>
      <protection/>
    </xf>
    <xf numFmtId="0" fontId="0" fillId="40" borderId="0" xfId="0" applyFont="1" applyFill="1" applyAlignment="1" applyProtection="1">
      <alignment vertical="center"/>
      <protection/>
    </xf>
    <xf numFmtId="0" fontId="21" fillId="40" borderId="10" xfId="0" applyFont="1" applyFill="1" applyBorder="1" applyAlignment="1" applyProtection="1">
      <alignment horizontal="right" vertical="center"/>
      <protection/>
    </xf>
    <xf numFmtId="0" fontId="0" fillId="40" borderId="0" xfId="0" applyFont="1" applyFill="1" applyAlignment="1" applyProtection="1">
      <alignment horizontal="center" vertical="center"/>
      <protection/>
    </xf>
    <xf numFmtId="0" fontId="0" fillId="40" borderId="0" xfId="0" applyFont="1" applyFill="1" applyAlignment="1" applyProtection="1">
      <alignment horizontal="right"/>
      <protection/>
    </xf>
    <xf numFmtId="0" fontId="0" fillId="40" borderId="16" xfId="0" applyFont="1" applyFill="1" applyBorder="1" applyAlignment="1" applyProtection="1">
      <alignment horizontal="left"/>
      <protection locked="0"/>
    </xf>
    <xf numFmtId="0" fontId="3" fillId="40" borderId="0" xfId="0" applyFont="1" applyFill="1" applyBorder="1" applyAlignment="1" applyProtection="1">
      <alignment/>
      <protection/>
    </xf>
    <xf numFmtId="0" fontId="0" fillId="40" borderId="0" xfId="0" applyFont="1" applyFill="1" applyBorder="1" applyAlignment="1" applyProtection="1">
      <alignment/>
      <protection/>
    </xf>
    <xf numFmtId="0" fontId="16" fillId="40" borderId="0" xfId="0" applyFont="1" applyFill="1" applyBorder="1" applyAlignment="1" applyProtection="1">
      <alignment vertical="center"/>
      <protection/>
    </xf>
    <xf numFmtId="0" fontId="0" fillId="40" borderId="0" xfId="0" applyFont="1" applyFill="1" applyBorder="1" applyAlignment="1" applyProtection="1">
      <alignment/>
      <protection/>
    </xf>
    <xf numFmtId="0" fontId="0" fillId="40" borderId="0" xfId="0" applyFont="1" applyFill="1" applyBorder="1" applyAlignment="1" applyProtection="1">
      <alignment/>
      <protection/>
    </xf>
    <xf numFmtId="0" fontId="0" fillId="40" borderId="0" xfId="0" applyFont="1" applyFill="1" applyBorder="1" applyAlignment="1" applyProtection="1">
      <alignment vertical="top"/>
      <protection/>
    </xf>
    <xf numFmtId="0" fontId="0" fillId="40" borderId="11" xfId="0" applyFont="1" applyFill="1" applyBorder="1" applyAlignment="1" applyProtection="1">
      <alignment horizontal="center" vertical="center"/>
      <protection/>
    </xf>
    <xf numFmtId="0" fontId="0" fillId="40" borderId="11" xfId="0" applyFont="1" applyFill="1" applyBorder="1" applyAlignment="1" applyProtection="1">
      <alignment horizontal="left" vertical="center"/>
      <protection/>
    </xf>
    <xf numFmtId="0" fontId="10" fillId="40" borderId="11" xfId="0" applyFont="1" applyFill="1" applyBorder="1" applyAlignment="1" applyProtection="1">
      <alignment vertical="center"/>
      <protection/>
    </xf>
    <xf numFmtId="0" fontId="16" fillId="40" borderId="11" xfId="0" applyFont="1" applyFill="1" applyBorder="1" applyAlignment="1" applyProtection="1">
      <alignment horizontal="right" vertical="center"/>
      <protection/>
    </xf>
    <xf numFmtId="0" fontId="16" fillId="40" borderId="11" xfId="0" applyFont="1" applyFill="1" applyBorder="1" applyAlignment="1" applyProtection="1">
      <alignment horizontal="center" vertical="center"/>
      <protection/>
    </xf>
    <xf numFmtId="0" fontId="16" fillId="40" borderId="11" xfId="0" applyFont="1" applyFill="1" applyBorder="1" applyAlignment="1" applyProtection="1">
      <alignment horizontal="left" vertical="center"/>
      <protection/>
    </xf>
    <xf numFmtId="0" fontId="16" fillId="40" borderId="20" xfId="0" applyFont="1" applyFill="1" applyBorder="1" applyAlignment="1" applyProtection="1">
      <alignment horizontal="right" vertical="center"/>
      <protection locked="0"/>
    </xf>
    <xf numFmtId="0" fontId="16" fillId="40" borderId="15" xfId="0" applyFont="1" applyFill="1" applyBorder="1" applyAlignment="1" applyProtection="1">
      <alignment horizontal="left" vertical="center"/>
      <protection locked="0"/>
    </xf>
    <xf numFmtId="164" fontId="16" fillId="40" borderId="21" xfId="0" applyNumberFormat="1" applyFont="1" applyFill="1" applyBorder="1" applyAlignment="1" applyProtection="1">
      <alignment horizontal="center" vertical="center"/>
      <protection/>
    </xf>
    <xf numFmtId="0" fontId="0" fillId="40" borderId="22" xfId="0" applyFont="1" applyFill="1" applyBorder="1" applyAlignment="1" applyProtection="1">
      <alignment horizontal="center" vertical="center"/>
      <protection/>
    </xf>
    <xf numFmtId="0" fontId="0" fillId="40" borderId="22" xfId="0" applyFont="1" applyFill="1" applyBorder="1" applyAlignment="1" applyProtection="1">
      <alignment horizontal="left" vertical="center"/>
      <protection/>
    </xf>
    <xf numFmtId="0" fontId="10" fillId="40" borderId="22" xfId="0" applyFont="1" applyFill="1" applyBorder="1" applyAlignment="1" applyProtection="1">
      <alignment vertical="center"/>
      <protection/>
    </xf>
    <xf numFmtId="0" fontId="16" fillId="40" borderId="22" xfId="0" applyFont="1" applyFill="1" applyBorder="1" applyAlignment="1" applyProtection="1">
      <alignment horizontal="right" vertical="center"/>
      <protection/>
    </xf>
    <xf numFmtId="0" fontId="16" fillId="40" borderId="22" xfId="0" applyFont="1" applyFill="1" applyBorder="1" applyAlignment="1" applyProtection="1">
      <alignment horizontal="center" vertical="center"/>
      <protection/>
    </xf>
    <xf numFmtId="0" fontId="16" fillId="40" borderId="22" xfId="0" applyFont="1" applyFill="1" applyBorder="1" applyAlignment="1" applyProtection="1">
      <alignment horizontal="left" vertical="center"/>
      <protection/>
    </xf>
    <xf numFmtId="0" fontId="16" fillId="40" borderId="23" xfId="0" applyFont="1" applyFill="1" applyBorder="1" applyAlignment="1" applyProtection="1">
      <alignment horizontal="right" vertical="center"/>
      <protection locked="0"/>
    </xf>
    <xf numFmtId="0" fontId="16" fillId="40" borderId="24" xfId="0" applyFont="1" applyFill="1" applyBorder="1" applyAlignment="1" applyProtection="1">
      <alignment horizontal="left" vertical="center"/>
      <protection locked="0"/>
    </xf>
    <xf numFmtId="164" fontId="16" fillId="40" borderId="25" xfId="0" applyNumberFormat="1" applyFont="1" applyFill="1" applyBorder="1" applyAlignment="1" applyProtection="1">
      <alignment horizontal="center" vertical="center"/>
      <protection/>
    </xf>
    <xf numFmtId="0" fontId="16" fillId="40" borderId="26" xfId="0" applyFont="1" applyFill="1" applyBorder="1" applyAlignment="1" applyProtection="1">
      <alignment horizontal="left" vertical="center"/>
      <protection locked="0"/>
    </xf>
    <xf numFmtId="164" fontId="16" fillId="40" borderId="27" xfId="0" applyNumberFormat="1" applyFont="1" applyFill="1" applyBorder="1" applyAlignment="1" applyProtection="1">
      <alignment horizontal="center" vertical="center"/>
      <protection/>
    </xf>
    <xf numFmtId="0" fontId="16" fillId="40" borderId="28" xfId="0" applyFont="1" applyFill="1" applyBorder="1" applyAlignment="1" applyProtection="1">
      <alignment horizontal="left" vertical="center"/>
      <protection locked="0"/>
    </xf>
    <xf numFmtId="164" fontId="16" fillId="40" borderId="29" xfId="0" applyNumberFormat="1" applyFont="1" applyFill="1" applyBorder="1" applyAlignment="1" applyProtection="1">
      <alignment horizontal="center" vertical="center"/>
      <protection/>
    </xf>
    <xf numFmtId="0" fontId="0" fillId="40" borderId="30" xfId="0" applyFont="1" applyFill="1" applyBorder="1" applyAlignment="1" applyProtection="1">
      <alignment horizontal="center" vertical="center"/>
      <protection/>
    </xf>
    <xf numFmtId="0" fontId="0" fillId="40" borderId="30" xfId="0" applyFont="1" applyFill="1" applyBorder="1" applyAlignment="1" applyProtection="1">
      <alignment horizontal="left" vertical="center"/>
      <protection/>
    </xf>
    <xf numFmtId="0" fontId="10" fillId="40" borderId="30" xfId="0" applyFont="1" applyFill="1" applyBorder="1" applyAlignment="1" applyProtection="1">
      <alignment vertical="center"/>
      <protection/>
    </xf>
    <xf numFmtId="0" fontId="16" fillId="40" borderId="30" xfId="0" applyFont="1" applyFill="1" applyBorder="1" applyAlignment="1" applyProtection="1">
      <alignment horizontal="right" vertical="center"/>
      <protection/>
    </xf>
    <xf numFmtId="0" fontId="16" fillId="40" borderId="30" xfId="0" applyFont="1" applyFill="1" applyBorder="1" applyAlignment="1" applyProtection="1">
      <alignment horizontal="center" vertical="center"/>
      <protection/>
    </xf>
    <xf numFmtId="0" fontId="16" fillId="40" borderId="30" xfId="0" applyFont="1" applyFill="1" applyBorder="1" applyAlignment="1" applyProtection="1">
      <alignment horizontal="left" vertical="center"/>
      <protection/>
    </xf>
    <xf numFmtId="0" fontId="16" fillId="40" borderId="31" xfId="0" applyFont="1" applyFill="1" applyBorder="1" applyAlignment="1" applyProtection="1">
      <alignment horizontal="right" vertical="center"/>
      <protection locked="0"/>
    </xf>
    <xf numFmtId="0" fontId="16" fillId="40" borderId="32" xfId="0" applyFont="1" applyFill="1" applyBorder="1" applyAlignment="1" applyProtection="1">
      <alignment horizontal="left" vertical="center"/>
      <protection locked="0"/>
    </xf>
    <xf numFmtId="0" fontId="31" fillId="16" borderId="11" xfId="0" applyFont="1" applyFill="1" applyBorder="1" applyAlignment="1" applyProtection="1">
      <alignment horizontal="right"/>
      <protection/>
    </xf>
    <xf numFmtId="0" fontId="31" fillId="16" borderId="11" xfId="0" applyFont="1" applyFill="1" applyBorder="1" applyAlignment="1" applyProtection="1">
      <alignment horizontal="left"/>
      <protection/>
    </xf>
    <xf numFmtId="0" fontId="26" fillId="40" borderId="0" xfId="0" applyFont="1" applyFill="1" applyAlignment="1" applyProtection="1">
      <alignment horizontal="center" vertical="top" wrapText="1"/>
      <protection/>
    </xf>
    <xf numFmtId="0" fontId="8" fillId="42" borderId="15" xfId="0" applyFont="1" applyFill="1" applyBorder="1" applyAlignment="1">
      <alignment horizontal="center" vertical="center"/>
    </xf>
    <xf numFmtId="0" fontId="8" fillId="42" borderId="0" xfId="0" applyFont="1" applyFill="1" applyBorder="1" applyAlignment="1">
      <alignment horizontal="center" vertical="center"/>
    </xf>
    <xf numFmtId="0" fontId="15" fillId="33" borderId="16"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16"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24" fillId="33" borderId="33" xfId="0" applyFont="1" applyFill="1" applyBorder="1" applyAlignment="1" applyProtection="1">
      <alignment horizontal="center"/>
      <protection locked="0"/>
    </xf>
    <xf numFmtId="0" fontId="15" fillId="33" borderId="0" xfId="0" applyFont="1" applyFill="1" applyAlignment="1" applyProtection="1">
      <alignment horizontal="center" vertical="center"/>
      <protection/>
    </xf>
    <xf numFmtId="0" fontId="24" fillId="33" borderId="10" xfId="0" applyFont="1" applyFill="1" applyBorder="1" applyAlignment="1" applyProtection="1">
      <alignment horizontal="center"/>
      <protection locked="0"/>
    </xf>
    <xf numFmtId="0" fontId="21" fillId="33" borderId="0" xfId="0" applyFont="1" applyFill="1" applyAlignment="1" applyProtection="1">
      <alignment horizontal="left"/>
      <protection/>
    </xf>
    <xf numFmtId="0" fontId="5" fillId="40" borderId="0" xfId="0" applyFont="1" applyFill="1" applyBorder="1" applyAlignment="1" applyProtection="1">
      <alignment horizontal="center" vertical="center" wrapText="1"/>
      <protection/>
    </xf>
    <xf numFmtId="0" fontId="2" fillId="40" borderId="0"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4" fillId="40" borderId="16" xfId="0" applyFont="1" applyFill="1" applyBorder="1" applyAlignment="1" applyProtection="1">
      <alignment horizontal="center" vertical="top"/>
      <protection locked="0"/>
    </xf>
    <xf numFmtId="0" fontId="24" fillId="40" borderId="11" xfId="0" applyFont="1" applyFill="1" applyBorder="1" applyAlignment="1" applyProtection="1">
      <alignment horizontal="center" vertical="top"/>
      <protection locked="0"/>
    </xf>
    <xf numFmtId="0" fontId="24" fillId="40" borderId="12" xfId="0" applyFont="1" applyFill="1" applyBorder="1" applyAlignment="1" applyProtection="1">
      <alignment horizontal="center" vertical="top"/>
      <protection locked="0"/>
    </xf>
    <xf numFmtId="0" fontId="15" fillId="40" borderId="0" xfId="0" applyFont="1" applyFill="1" applyAlignment="1" applyProtection="1">
      <alignment horizontal="center" vertical="center"/>
      <protection/>
    </xf>
    <xf numFmtId="0" fontId="16" fillId="40" borderId="25" xfId="0" applyFont="1" applyFill="1" applyBorder="1" applyAlignment="1">
      <alignment horizontal="left"/>
    </xf>
    <xf numFmtId="0" fontId="16" fillId="40" borderId="11" xfId="0" applyFont="1" applyFill="1" applyBorder="1" applyAlignment="1">
      <alignment horizontal="left"/>
    </xf>
    <xf numFmtId="0" fontId="16" fillId="40" borderId="34" xfId="0" applyFont="1" applyFill="1" applyBorder="1" applyAlignment="1">
      <alignment horizontal="left"/>
    </xf>
    <xf numFmtId="0" fontId="81" fillId="40" borderId="0" xfId="0" applyFont="1" applyFill="1" applyBorder="1" applyAlignment="1">
      <alignment horizontal="left"/>
    </xf>
    <xf numFmtId="0" fontId="16" fillId="40" borderId="35" xfId="0" applyFont="1" applyFill="1" applyBorder="1" applyAlignment="1">
      <alignment horizontal="left"/>
    </xf>
    <xf numFmtId="0" fontId="16" fillId="40" borderId="32" xfId="0" applyFont="1" applyFill="1" applyBorder="1" applyAlignment="1">
      <alignment horizontal="left"/>
    </xf>
    <xf numFmtId="0" fontId="15" fillId="40" borderId="14" xfId="0" applyFont="1" applyFill="1" applyBorder="1" applyAlignment="1" applyProtection="1">
      <alignment horizontal="center" vertical="center"/>
      <protection/>
    </xf>
    <xf numFmtId="0" fontId="24" fillId="40" borderId="16" xfId="0" applyFont="1" applyFill="1" applyBorder="1" applyAlignment="1" applyProtection="1">
      <alignment horizontal="center"/>
      <protection locked="0"/>
    </xf>
    <xf numFmtId="0" fontId="24" fillId="40" borderId="11" xfId="0" applyFont="1" applyFill="1" applyBorder="1" applyAlignment="1" applyProtection="1">
      <alignment horizontal="center"/>
      <protection locked="0"/>
    </xf>
    <xf numFmtId="0" fontId="24" fillId="40" borderId="12" xfId="0" applyFont="1" applyFill="1" applyBorder="1" applyAlignment="1" applyProtection="1">
      <alignment horizontal="center"/>
      <protection locked="0"/>
    </xf>
    <xf numFmtId="0" fontId="16" fillId="40" borderId="36" xfId="0" applyFont="1" applyFill="1" applyBorder="1" applyAlignment="1">
      <alignment horizontal="left"/>
    </xf>
    <xf numFmtId="0" fontId="16" fillId="40" borderId="26" xfId="0" applyFont="1" applyFill="1" applyBorder="1" applyAlignment="1">
      <alignment horizontal="left"/>
    </xf>
    <xf numFmtId="0" fontId="15" fillId="40" borderId="37" xfId="0" applyFont="1" applyFill="1" applyBorder="1" applyAlignment="1" applyProtection="1">
      <alignment horizontal="center" vertical="center"/>
      <protection/>
    </xf>
    <xf numFmtId="0" fontId="15" fillId="40" borderId="38" xfId="0" applyFont="1" applyFill="1" applyBorder="1" applyAlignment="1" applyProtection="1">
      <alignment horizontal="center" vertical="center"/>
      <protection/>
    </xf>
    <xf numFmtId="0" fontId="15" fillId="40" borderId="39" xfId="0" applyFont="1" applyFill="1" applyBorder="1" applyAlignment="1" applyProtection="1">
      <alignment horizontal="center" vertical="center"/>
      <protection/>
    </xf>
    <xf numFmtId="0" fontId="24" fillId="40" borderId="19" xfId="0" applyFont="1" applyFill="1" applyBorder="1" applyAlignment="1" applyProtection="1">
      <alignment horizontal="center"/>
      <protection locked="0"/>
    </xf>
    <xf numFmtId="0" fontId="24" fillId="40" borderId="14" xfId="0" applyFont="1" applyFill="1" applyBorder="1" applyAlignment="1" applyProtection="1">
      <alignment horizontal="center"/>
      <protection locked="0"/>
    </xf>
    <xf numFmtId="0" fontId="24" fillId="40" borderId="40" xfId="0" applyFont="1" applyFill="1" applyBorder="1" applyAlignment="1" applyProtection="1">
      <alignment horizontal="center"/>
      <protection locked="0"/>
    </xf>
    <xf numFmtId="164" fontId="13" fillId="40" borderId="0" xfId="0" applyNumberFormat="1" applyFont="1" applyFill="1" applyBorder="1" applyAlignment="1" applyProtection="1">
      <alignment horizontal="center"/>
      <protection/>
    </xf>
    <xf numFmtId="0" fontId="28" fillId="40" borderId="0" xfId="0" applyFont="1" applyFill="1" applyAlignment="1" applyProtection="1">
      <alignment horizontal="center" vertical="center"/>
      <protection/>
    </xf>
    <xf numFmtId="0" fontId="17" fillId="40" borderId="16" xfId="0" applyFont="1" applyFill="1" applyBorder="1" applyAlignment="1" applyProtection="1">
      <alignment horizontal="center"/>
      <protection/>
    </xf>
    <xf numFmtId="0" fontId="17" fillId="40" borderId="11" xfId="0" applyFont="1" applyFill="1" applyBorder="1" applyAlignment="1" applyProtection="1">
      <alignment horizontal="center"/>
      <protection/>
    </xf>
    <xf numFmtId="0" fontId="17" fillId="40" borderId="12" xfId="0" applyFont="1" applyFill="1" applyBorder="1" applyAlignment="1" applyProtection="1">
      <alignment horizontal="center"/>
      <protection/>
    </xf>
    <xf numFmtId="0" fontId="16" fillId="40" borderId="29" xfId="0" applyFont="1" applyFill="1" applyBorder="1" applyAlignment="1">
      <alignment horizontal="left"/>
    </xf>
    <xf numFmtId="0" fontId="16" fillId="40" borderId="30" xfId="0" applyFont="1" applyFill="1" applyBorder="1" applyAlignment="1">
      <alignment horizontal="left"/>
    </xf>
    <xf numFmtId="0" fontId="16" fillId="40" borderId="41" xfId="0" applyFont="1" applyFill="1" applyBorder="1" applyAlignment="1">
      <alignment horizontal="left"/>
    </xf>
    <xf numFmtId="0" fontId="21" fillId="40" borderId="0" xfId="0" applyFont="1" applyFill="1" applyAlignment="1" applyProtection="1">
      <alignment horizontal="left"/>
      <protection/>
    </xf>
    <xf numFmtId="0" fontId="82" fillId="4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64" fontId="16" fillId="40" borderId="42"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6" fillId="40" borderId="43" xfId="0" applyFont="1" applyFill="1" applyBorder="1" applyAlignment="1" applyProtection="1">
      <alignment horizontal="left" vertical="center"/>
      <protection locked="0"/>
    </xf>
    <xf numFmtId="0" fontId="0" fillId="40" borderId="10" xfId="0" applyFont="1" applyFill="1" applyBorder="1" applyAlignment="1" applyProtection="1">
      <alignment horizontal="left"/>
      <protection locked="0"/>
    </xf>
    <xf numFmtId="164" fontId="16" fillId="43" borderId="27" xfId="0" applyNumberFormat="1" applyFont="1" applyFill="1" applyBorder="1" applyAlignment="1" applyProtection="1">
      <alignment horizontal="center" vertical="center"/>
      <protection/>
    </xf>
    <xf numFmtId="0" fontId="0" fillId="43" borderId="18" xfId="0" applyFont="1" applyFill="1" applyBorder="1" applyAlignment="1" applyProtection="1">
      <alignment horizontal="center" vertical="center"/>
      <protection/>
    </xf>
    <xf numFmtId="0" fontId="0" fillId="43" borderId="18" xfId="0" applyFont="1" applyFill="1" applyBorder="1" applyAlignment="1" applyProtection="1">
      <alignment horizontal="left" vertical="center"/>
      <protection/>
    </xf>
    <xf numFmtId="0" fontId="10" fillId="43" borderId="18" xfId="0" applyFont="1" applyFill="1" applyBorder="1" applyAlignment="1" applyProtection="1">
      <alignment vertical="center"/>
      <protection/>
    </xf>
    <xf numFmtId="0" fontId="16" fillId="43" borderId="18" xfId="0" applyFont="1" applyFill="1" applyBorder="1" applyAlignment="1" applyProtection="1">
      <alignment horizontal="right" vertical="center"/>
      <protection/>
    </xf>
    <xf numFmtId="0" fontId="16" fillId="43" borderId="18" xfId="0" applyFont="1" applyFill="1" applyBorder="1" applyAlignment="1" applyProtection="1">
      <alignment horizontal="center" vertical="center"/>
      <protection/>
    </xf>
    <xf numFmtId="0" fontId="16" fillId="43" borderId="18" xfId="0" applyFont="1" applyFill="1" applyBorder="1" applyAlignment="1" applyProtection="1">
      <alignment horizontal="left" vertical="center"/>
      <protection/>
    </xf>
    <xf numFmtId="0" fontId="16" fillId="43" borderId="13" xfId="0" applyFont="1" applyFill="1" applyBorder="1" applyAlignment="1" applyProtection="1">
      <alignment horizontal="right" vertical="center"/>
      <protection locked="0"/>
    </xf>
    <xf numFmtId="0" fontId="16" fillId="43" borderId="28" xfId="0" applyFont="1" applyFill="1" applyBorder="1" applyAlignment="1" applyProtection="1">
      <alignment horizontal="left" vertical="center"/>
      <protection locked="0"/>
    </xf>
    <xf numFmtId="164" fontId="16" fillId="43" borderId="25" xfId="0" applyNumberFormat="1" applyFont="1" applyFill="1" applyBorder="1" applyAlignment="1" applyProtection="1">
      <alignment horizontal="center" vertical="center"/>
      <protection/>
    </xf>
    <xf numFmtId="0" fontId="0" fillId="43" borderId="11" xfId="0" applyFont="1" applyFill="1" applyBorder="1" applyAlignment="1" applyProtection="1">
      <alignment horizontal="center" vertical="center"/>
      <protection/>
    </xf>
    <xf numFmtId="0" fontId="0" fillId="43" borderId="11" xfId="0" applyFont="1" applyFill="1" applyBorder="1" applyAlignment="1" applyProtection="1">
      <alignment horizontal="left" vertical="center"/>
      <protection/>
    </xf>
    <xf numFmtId="0" fontId="10" fillId="43" borderId="11" xfId="0" applyFont="1" applyFill="1" applyBorder="1" applyAlignment="1" applyProtection="1">
      <alignment vertical="center"/>
      <protection/>
    </xf>
    <xf numFmtId="0" fontId="16" fillId="43" borderId="11" xfId="0" applyFont="1" applyFill="1" applyBorder="1" applyAlignment="1" applyProtection="1">
      <alignment horizontal="right" vertical="center"/>
      <protection/>
    </xf>
    <xf numFmtId="0" fontId="16" fillId="43" borderId="11" xfId="0" applyFont="1" applyFill="1" applyBorder="1" applyAlignment="1" applyProtection="1">
      <alignment horizontal="center" vertical="center"/>
      <protection/>
    </xf>
    <xf numFmtId="0" fontId="16" fillId="43" borderId="11" xfId="0" applyFont="1" applyFill="1" applyBorder="1" applyAlignment="1" applyProtection="1">
      <alignment horizontal="left" vertical="center"/>
      <protection/>
    </xf>
    <xf numFmtId="0" fontId="16" fillId="43" borderId="10" xfId="0" applyFont="1" applyFill="1" applyBorder="1" applyAlignment="1" applyProtection="1">
      <alignment horizontal="right" vertical="center"/>
      <protection locked="0"/>
    </xf>
    <xf numFmtId="0" fontId="16" fillId="43" borderId="26" xfId="0" applyFont="1" applyFill="1" applyBorder="1" applyAlignment="1" applyProtection="1">
      <alignment horizontal="left" vertic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301" t="s">
        <v>41</v>
      </c>
      <c r="C1" s="302"/>
      <c r="D1" s="302"/>
      <c r="E1" s="302"/>
      <c r="F1" s="302"/>
      <c r="G1" s="302"/>
      <c r="H1" s="302"/>
      <c r="I1" s="26"/>
      <c r="J1" s="26"/>
      <c r="K1" s="26"/>
      <c r="L1" s="26"/>
      <c r="M1" s="26"/>
      <c r="N1" s="26"/>
      <c r="O1" s="26"/>
    </row>
    <row r="2" spans="1:9" ht="30" customHeight="1">
      <c r="A2" s="58" t="s">
        <v>28</v>
      </c>
      <c r="B2" s="27" t="s">
        <v>36</v>
      </c>
      <c r="C2" s="28" t="s">
        <v>20</v>
      </c>
      <c r="D2" s="27" t="s">
        <v>0</v>
      </c>
      <c r="E2" s="295" t="s">
        <v>1</v>
      </c>
      <c r="F2" s="295"/>
      <c r="G2" s="295"/>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 aca="true" t="shared" si="0" ref="H3:H10">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 t="shared" si="0"/>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 t="shared" si="0"/>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 t="shared" si="0"/>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 t="shared" si="0"/>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 t="shared" si="0"/>
      </c>
      <c r="I8" s="41"/>
      <c r="J8" s="42"/>
      <c r="K8" s="42"/>
      <c r="L8" s="42"/>
      <c r="M8" s="42"/>
      <c r="N8" s="42"/>
      <c r="O8" s="42"/>
    </row>
    <row r="9" spans="1:15" s="57" customFormat="1" ht="18" customHeight="1">
      <c r="A9" s="32">
        <f>IF(Rechnen!$R$3=0,"",7)</f>
      </c>
      <c r="B9" s="56">
        <f>Rechnen!K9</f>
        <v>0</v>
      </c>
      <c r="C9" s="56">
        <f>IF(Rechnen!$R$3=0,"",Rechnen!L9)</f>
      </c>
      <c r="D9" s="56">
        <f>IF(Rechnen!$R$3=0,"",Rechnen!M9)</f>
      </c>
      <c r="E9" s="56">
        <f>IF(Rechnen!$R$3=0,"",Rechnen!N9)</f>
      </c>
      <c r="F9" s="33" t="s">
        <v>9</v>
      </c>
      <c r="G9" s="56">
        <f>IF(Rechnen!$R$3=0,"",Rechnen!P9)</f>
      </c>
      <c r="H9" s="34">
        <f t="shared" si="0"/>
      </c>
      <c r="I9" s="36"/>
      <c r="J9" s="30"/>
      <c r="K9" s="30"/>
      <c r="L9" s="31"/>
      <c r="M9" s="30"/>
      <c r="N9" s="30"/>
      <c r="O9" s="30"/>
    </row>
    <row r="10" spans="1:15" s="57" customFormat="1" ht="18" customHeight="1">
      <c r="A10" s="32">
        <f>IF(Rechnen!$R$3=0,"",8)</f>
      </c>
      <c r="B10" s="56">
        <f>Rechnen!K10</f>
        <v>0</v>
      </c>
      <c r="C10" s="56">
        <f>IF(Rechnen!$R$3=0,"",Rechnen!L10)</f>
      </c>
      <c r="D10" s="56">
        <f>IF(Rechnen!$R$3=0,"",Rechnen!M10)</f>
      </c>
      <c r="E10" s="56">
        <f>IF(Rechnen!$R$3=0,"",Rechnen!N10)</f>
      </c>
      <c r="F10" s="33" t="s">
        <v>9</v>
      </c>
      <c r="G10" s="56">
        <f>IF(Rechnen!$R$3=0,"",Rechnen!P10)</f>
      </c>
      <c r="H10" s="34">
        <f t="shared" si="0"/>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75" customHeight="1">
      <c r="A12" s="58"/>
      <c r="B12" s="299" t="s">
        <v>40</v>
      </c>
      <c r="C12" s="300"/>
      <c r="D12" s="300"/>
      <c r="E12" s="300"/>
      <c r="F12" s="300"/>
      <c r="G12" s="300"/>
      <c r="H12" s="300"/>
      <c r="I12" s="26"/>
      <c r="J12" s="26"/>
      <c r="K12" s="26"/>
      <c r="L12" s="26"/>
      <c r="M12" s="26"/>
      <c r="N12" s="26"/>
      <c r="O12" s="26"/>
    </row>
    <row r="13" spans="1:8" ht="18" customHeight="1">
      <c r="A13" s="293" t="s">
        <v>28</v>
      </c>
      <c r="B13" s="295" t="s">
        <v>37</v>
      </c>
      <c r="C13" s="297" t="s">
        <v>20</v>
      </c>
      <c r="D13" s="295" t="s">
        <v>0</v>
      </c>
      <c r="E13" s="295" t="s">
        <v>1</v>
      </c>
      <c r="F13" s="295"/>
      <c r="G13" s="295"/>
      <c r="H13" s="295" t="s">
        <v>21</v>
      </c>
    </row>
    <row r="14" spans="1:8" ht="15" customHeight="1">
      <c r="A14" s="294"/>
      <c r="B14" s="296"/>
      <c r="C14" s="298"/>
      <c r="D14" s="296"/>
      <c r="E14" s="296"/>
      <c r="F14" s="296"/>
      <c r="G14" s="296"/>
      <c r="H14" s="296"/>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 aca="true" t="shared" si="1" ref="H15:H22">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 t="shared" si="1"/>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 t="shared" si="1"/>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 t="shared" si="1"/>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 t="shared" si="1"/>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 t="shared" si="1"/>
      </c>
      <c r="I20" s="41"/>
      <c r="J20" s="42"/>
      <c r="K20" s="42"/>
      <c r="L20" s="42"/>
      <c r="M20" s="42"/>
      <c r="N20" s="42"/>
      <c r="O20" s="42"/>
    </row>
    <row r="21" spans="1:15" s="57" customFormat="1" ht="18" customHeight="1">
      <c r="A21" s="32">
        <f>IF(Rechnen!$R$17=0,"",7)</f>
      </c>
      <c r="B21" s="56">
        <f>Rechnen!K23</f>
        <v>0</v>
      </c>
      <c r="C21" s="56">
        <f>IF(Rechnen!$R$17=0,"",Rechnen!L23)</f>
      </c>
      <c r="D21" s="56">
        <f>IF(Rechnen!$R$17=0,"",Rechnen!M23)</f>
      </c>
      <c r="E21" s="56">
        <f>IF(Rechnen!$R$17=0,"",Rechnen!N23)</f>
      </c>
      <c r="F21" s="33" t="s">
        <v>9</v>
      </c>
      <c r="G21" s="56">
        <f>IF(Rechnen!$R$17=0,"",Rechnen!P23)</f>
      </c>
      <c r="H21" s="34">
        <f t="shared" si="1"/>
      </c>
      <c r="I21" s="36"/>
      <c r="J21" s="30"/>
      <c r="K21" s="30"/>
      <c r="L21" s="31"/>
      <c r="M21" s="30"/>
      <c r="N21" s="30"/>
      <c r="O21" s="30"/>
    </row>
    <row r="22" spans="1:15" s="57" customFormat="1" ht="18" customHeight="1">
      <c r="A22" s="32">
        <f>IF(Rechnen!$R$17=0,"",8)</f>
      </c>
      <c r="B22" s="56">
        <f>Rechnen!K24</f>
        <v>0</v>
      </c>
      <c r="C22" s="56">
        <f>IF(Rechnen!$R$17=0,"",Rechnen!L24)</f>
      </c>
      <c r="D22" s="56">
        <f>IF(Rechnen!$R$17=0,"",Rechnen!M24)</f>
      </c>
      <c r="E22" s="56">
        <f>IF(Rechnen!$R$17=0,"",Rechnen!N24)</f>
      </c>
      <c r="F22" s="33" t="s">
        <v>9</v>
      </c>
      <c r="G22" s="56">
        <f>IF(Rechnen!$R$17=0,"",Rechnen!P24)</f>
      </c>
      <c r="H22" s="34">
        <f t="shared" si="1"/>
      </c>
      <c r="I22" s="31"/>
      <c r="J22" s="30"/>
      <c r="K22" s="30"/>
      <c r="L22" s="31"/>
      <c r="M22" s="30"/>
      <c r="N22" s="30"/>
      <c r="O22"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164" zoomScaleNormal="164"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A17" sqref="A17"/>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36</v>
      </c>
      <c r="B1" s="7" t="s">
        <v>37</v>
      </c>
      <c r="C1" s="237" t="s">
        <v>10</v>
      </c>
      <c r="D1" s="238"/>
      <c r="E1" s="238"/>
    </row>
    <row r="2" spans="1:4" ht="18" customHeight="1">
      <c r="A2" s="43" t="s">
        <v>76</v>
      </c>
      <c r="B2" s="44" t="s">
        <v>82</v>
      </c>
      <c r="C2" s="3" t="s">
        <v>11</v>
      </c>
      <c r="D2" s="4" t="s">
        <v>12</v>
      </c>
    </row>
    <row r="3" spans="1:4" ht="18" customHeight="1">
      <c r="A3" s="43" t="s">
        <v>77</v>
      </c>
      <c r="B3" s="44" t="s">
        <v>83</v>
      </c>
      <c r="C3" s="3" t="s">
        <v>2</v>
      </c>
      <c r="D3" s="45">
        <v>0.009722222222222222</v>
      </c>
    </row>
    <row r="4" spans="1:3" ht="18" customHeight="1">
      <c r="A4" s="43" t="s">
        <v>78</v>
      </c>
      <c r="B4" s="44" t="s">
        <v>84</v>
      </c>
      <c r="C4" s="3" t="s">
        <v>27</v>
      </c>
    </row>
    <row r="5" spans="1:4" ht="18" customHeight="1">
      <c r="A5" s="43" t="s">
        <v>79</v>
      </c>
      <c r="B5" s="44" t="s">
        <v>85</v>
      </c>
      <c r="C5" s="3" t="s">
        <v>3</v>
      </c>
      <c r="D5" s="46">
        <v>0.0006944444444444445</v>
      </c>
    </row>
    <row r="6" spans="1:4" ht="18" customHeight="1">
      <c r="A6" s="43" t="s">
        <v>80</v>
      </c>
      <c r="B6" s="44" t="s">
        <v>86</v>
      </c>
      <c r="C6" s="6" t="s">
        <v>13</v>
      </c>
      <c r="D6" s="5"/>
    </row>
    <row r="7" spans="1:4" ht="18" customHeight="1">
      <c r="A7" s="43" t="s">
        <v>81</v>
      </c>
      <c r="B7" s="44" t="s">
        <v>87</v>
      </c>
      <c r="C7" s="3" t="s">
        <v>3</v>
      </c>
      <c r="D7" s="47">
        <v>0.004166666666666667</v>
      </c>
    </row>
    <row r="8" spans="1:3" ht="18" customHeight="1">
      <c r="A8" s="157"/>
      <c r="B8" s="157"/>
      <c r="C8" s="86" t="s">
        <v>60</v>
      </c>
    </row>
    <row r="9" spans="1:2" ht="18" customHeight="1" hidden="1">
      <c r="A9" s="43"/>
      <c r="B9" s="44"/>
    </row>
    <row r="10" spans="1:2" ht="30.75" customHeight="1">
      <c r="A10" s="7" t="s">
        <v>66</v>
      </c>
      <c r="B10" s="151" t="s">
        <v>75</v>
      </c>
    </row>
    <row r="11" spans="1:2" ht="18" customHeight="1">
      <c r="A11" s="148" t="s">
        <v>67</v>
      </c>
      <c r="B11" s="152"/>
    </row>
    <row r="12" spans="1:3" ht="18" customHeight="1">
      <c r="A12" s="148" t="s">
        <v>68</v>
      </c>
      <c r="B12" s="152"/>
      <c r="C12" s="3" t="s">
        <v>14</v>
      </c>
    </row>
    <row r="13" spans="1:4" ht="18" customHeight="1">
      <c r="A13" s="148" t="s">
        <v>69</v>
      </c>
      <c r="B13" s="152"/>
      <c r="C13" s="3" t="s">
        <v>15</v>
      </c>
      <c r="D13" s="48">
        <v>0.375</v>
      </c>
    </row>
    <row r="14" spans="1:2" ht="12.75">
      <c r="A14" s="148" t="s">
        <v>70</v>
      </c>
      <c r="B14" s="152"/>
    </row>
    <row r="15" spans="1:2" ht="12.75">
      <c r="A15" s="148" t="s">
        <v>71</v>
      </c>
      <c r="B15" s="152"/>
    </row>
    <row r="16" spans="1:2" ht="12.75">
      <c r="A16" s="148" t="s">
        <v>72</v>
      </c>
      <c r="B16" s="152"/>
    </row>
    <row r="17" spans="1:2" ht="12.75">
      <c r="A17" s="157"/>
      <c r="B17" s="152"/>
    </row>
    <row r="18" spans="1:2" ht="12.75" hidden="1">
      <c r="A18" s="148"/>
      <c r="B18" s="15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8"/>
  <dimension ref="A1:J89"/>
  <sheetViews>
    <sheetView zoomScale="90" zoomScaleNormal="90" zoomScalePageLayoutView="0" workbookViewId="0" topLeftCell="A7">
      <selection activeCell="I12" sqref="I12"/>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39" t="s">
        <v>73</v>
      </c>
      <c r="B1" s="240"/>
      <c r="C1" s="240"/>
      <c r="D1" s="241"/>
      <c r="E1" s="49"/>
      <c r="G1" s="239" t="s">
        <v>74</v>
      </c>
      <c r="H1" s="241"/>
      <c r="I1" s="51"/>
      <c r="J1" s="49"/>
    </row>
    <row r="2" spans="1:8" ht="14.25">
      <c r="A2" s="242" t="str">
        <f>Vorgaben!A11</f>
        <v>C1</v>
      </c>
      <c r="B2" s="243"/>
      <c r="C2" s="243"/>
      <c r="D2" s="244"/>
      <c r="E2" s="49"/>
      <c r="G2" s="245">
        <f>Vorgaben!B11</f>
        <v>0</v>
      </c>
      <c r="H2" s="245"/>
    </row>
    <row r="3" spans="1:8" ht="14.25">
      <c r="A3" s="242" t="str">
        <f>Vorgaben!A12</f>
        <v>C2</v>
      </c>
      <c r="B3" s="243"/>
      <c r="C3" s="243"/>
      <c r="D3" s="244"/>
      <c r="E3" s="49"/>
      <c r="G3" s="245">
        <f>Vorgaben!B12</f>
        <v>0</v>
      </c>
      <c r="H3" s="245"/>
    </row>
    <row r="4" spans="1:8" ht="13.5">
      <c r="A4" s="242" t="str">
        <f>Vorgaben!A13</f>
        <v>C3</v>
      </c>
      <c r="B4" s="243"/>
      <c r="C4" s="243"/>
      <c r="D4" s="244"/>
      <c r="E4" s="49"/>
      <c r="G4" s="245">
        <f>Vorgaben!B13</f>
        <v>0</v>
      </c>
      <c r="H4" s="245"/>
    </row>
    <row r="5" spans="1:8" ht="13.5">
      <c r="A5" s="242" t="str">
        <f>Vorgaben!A14</f>
        <v>C4</v>
      </c>
      <c r="B5" s="243"/>
      <c r="C5" s="243"/>
      <c r="D5" s="244"/>
      <c r="E5" s="49"/>
      <c r="G5" s="245">
        <f>Vorgaben!B14</f>
        <v>0</v>
      </c>
      <c r="H5" s="245"/>
    </row>
    <row r="6" spans="1:8" ht="13.5">
      <c r="A6" s="242" t="str">
        <f>Vorgaben!A15</f>
        <v>C5</v>
      </c>
      <c r="B6" s="243"/>
      <c r="C6" s="243"/>
      <c r="D6" s="244"/>
      <c r="E6" s="49"/>
      <c r="G6" s="245">
        <f>Vorgaben!B15</f>
        <v>0</v>
      </c>
      <c r="H6" s="245"/>
    </row>
    <row r="7" spans="1:8" ht="13.5">
      <c r="A7" s="242" t="str">
        <f>Vorgaben!A16</f>
        <v>C6</v>
      </c>
      <c r="B7" s="243"/>
      <c r="C7" s="243"/>
      <c r="D7" s="244"/>
      <c r="E7" s="49"/>
      <c r="G7" s="245">
        <f>Vorgaben!B16</f>
        <v>0</v>
      </c>
      <c r="H7" s="245"/>
    </row>
    <row r="8" spans="1:8" ht="13.5">
      <c r="A8" s="242">
        <f>Vorgaben!A17</f>
        <v>0</v>
      </c>
      <c r="B8" s="243"/>
      <c r="C8" s="243"/>
      <c r="D8" s="244"/>
      <c r="E8" s="49"/>
      <c r="G8" s="245">
        <f>Vorgaben!B17</f>
        <v>0</v>
      </c>
      <c r="H8" s="245"/>
    </row>
    <row r="9" spans="1:8" ht="13.5">
      <c r="A9" s="242">
        <f>Vorgaben!A18</f>
        <v>0</v>
      </c>
      <c r="B9" s="243"/>
      <c r="C9" s="243"/>
      <c r="D9" s="244"/>
      <c r="E9" s="49"/>
      <c r="G9" s="245">
        <f>Vorgaben!B18</f>
        <v>0</v>
      </c>
      <c r="H9" s="245"/>
    </row>
    <row r="10" spans="1:7" ht="30" customHeight="1">
      <c r="A10" s="249" t="s">
        <v>65</v>
      </c>
      <c r="B10" s="249"/>
      <c r="C10" s="249"/>
      <c r="D10" s="249"/>
      <c r="E10" s="249"/>
      <c r="G10" s="49"/>
    </row>
    <row r="11" spans="1:10" s="66" customFormat="1" ht="27.75" customHeight="1">
      <c r="A11" s="93" t="s">
        <v>4</v>
      </c>
      <c r="B11" s="94" t="s">
        <v>5</v>
      </c>
      <c r="C11" s="250" t="s">
        <v>6</v>
      </c>
      <c r="D11" s="250"/>
      <c r="E11" s="95" t="s">
        <v>34</v>
      </c>
      <c r="F11" s="95"/>
      <c r="G11" s="95"/>
      <c r="H11" s="251"/>
      <c r="I11" s="251"/>
      <c r="J11" s="251"/>
    </row>
    <row r="12" spans="1:10" s="100" customFormat="1" ht="19.5" customHeight="1">
      <c r="A12" s="105">
        <f>Vorgaben!D13</f>
        <v>0.375</v>
      </c>
      <c r="B12" s="106">
        <v>1</v>
      </c>
      <c r="C12" s="107" t="s">
        <v>88</v>
      </c>
      <c r="D12" s="126" t="s">
        <v>44</v>
      </c>
      <c r="E12" s="109" t="str">
        <f>A2</f>
        <v>C1</v>
      </c>
      <c r="F12" s="110" t="s">
        <v>8</v>
      </c>
      <c r="G12" s="111" t="str">
        <f>A3</f>
        <v>C2</v>
      </c>
      <c r="H12" s="104">
        <f>IF(Spielplan!H23="","",Spielplan!H23)</f>
      </c>
      <c r="I12" s="117" t="s">
        <v>9</v>
      </c>
      <c r="J12" s="104">
        <f>IF(Spielplan!J23="","",Spielplan!J23)</f>
      </c>
    </row>
    <row r="13" spans="1:10" s="100" customFormat="1" ht="19.5" customHeight="1">
      <c r="A13" s="112">
        <f>A12</f>
        <v>0.375</v>
      </c>
      <c r="B13" s="113">
        <v>2</v>
      </c>
      <c r="C13" s="114" t="s">
        <v>88</v>
      </c>
      <c r="D13" s="102" t="s">
        <v>45</v>
      </c>
      <c r="E13" s="116" t="str">
        <f>A4</f>
        <v>C3</v>
      </c>
      <c r="F13" s="117" t="s">
        <v>8</v>
      </c>
      <c r="G13" s="118" t="str">
        <f>A5</f>
        <v>C4</v>
      </c>
      <c r="H13" s="104">
        <f>IF(Spielplan!H26="","",Spielplan!H26)</f>
      </c>
      <c r="I13" s="117" t="s">
        <v>9</v>
      </c>
      <c r="J13" s="104">
        <f>IF(Spielplan!J26="","",Spielplan!J26)</f>
      </c>
    </row>
    <row r="14" spans="1:10" s="100" customFormat="1" ht="19.5" customHeight="1">
      <c r="A14" s="119">
        <f>A13</f>
        <v>0.375</v>
      </c>
      <c r="B14" s="120">
        <v>3</v>
      </c>
      <c r="C14" s="121" t="s">
        <v>88</v>
      </c>
      <c r="D14" s="122" t="s">
        <v>46</v>
      </c>
      <c r="E14" s="123" t="str">
        <f>A6</f>
        <v>C5</v>
      </c>
      <c r="F14" s="124" t="s">
        <v>8</v>
      </c>
      <c r="G14" s="125" t="str">
        <f>A7</f>
        <v>C6</v>
      </c>
      <c r="H14" s="104">
        <f>IF(Spielplan!H29="","",Spielplan!H29)</f>
      </c>
      <c r="I14" s="117" t="s">
        <v>9</v>
      </c>
      <c r="J14" s="104">
        <f>IF(Spielplan!J29="","",Spielplan!J29)</f>
      </c>
    </row>
    <row r="15" spans="1:10" s="100" customFormat="1" ht="19.5" customHeight="1">
      <c r="A15" s="128">
        <f>A12+Vorgaben!$D$3+Vorgaben!$D$5</f>
        <v>0.3854166666666667</v>
      </c>
      <c r="B15" s="129">
        <v>4</v>
      </c>
      <c r="C15" s="130" t="s">
        <v>89</v>
      </c>
      <c r="D15" s="131" t="s">
        <v>44</v>
      </c>
      <c r="E15" s="132">
        <f>G2</f>
        <v>0</v>
      </c>
      <c r="F15" s="133" t="s">
        <v>8</v>
      </c>
      <c r="G15" s="134">
        <f>G3</f>
        <v>0</v>
      </c>
      <c r="H15" s="104">
        <f>IF(Spielplan!H32="","",Spielplan!H32)</f>
      </c>
      <c r="I15" s="117" t="s">
        <v>9</v>
      </c>
      <c r="J15" s="104">
        <f>IF(Spielplan!J32="","",Spielplan!J32)</f>
      </c>
    </row>
    <row r="16" spans="1:10" s="100" customFormat="1" ht="19.5" customHeight="1">
      <c r="A16" s="128">
        <f>A15</f>
        <v>0.3854166666666667</v>
      </c>
      <c r="B16" s="135">
        <v>5</v>
      </c>
      <c r="C16" s="136" t="s">
        <v>89</v>
      </c>
      <c r="D16" s="137" t="s">
        <v>45</v>
      </c>
      <c r="E16" s="138">
        <f>G4</f>
        <v>0</v>
      </c>
      <c r="F16" s="139" t="s">
        <v>8</v>
      </c>
      <c r="G16" s="140">
        <f>G5</f>
        <v>0</v>
      </c>
      <c r="H16" s="104">
        <f>IF(Spielplan!H34="","",Spielplan!H34)</f>
      </c>
      <c r="I16" s="117" t="s">
        <v>9</v>
      </c>
      <c r="J16" s="104">
        <f>IF(Spielplan!J34="","",Spielplan!J34)</f>
      </c>
    </row>
    <row r="17" spans="1:10" s="100" customFormat="1" ht="19.5" customHeight="1">
      <c r="A17" s="141">
        <f>A16</f>
        <v>0.3854166666666667</v>
      </c>
      <c r="B17" s="142">
        <v>6</v>
      </c>
      <c r="C17" s="143" t="s">
        <v>89</v>
      </c>
      <c r="D17" s="144" t="s">
        <v>46</v>
      </c>
      <c r="E17" s="145">
        <f>G6</f>
        <v>0</v>
      </c>
      <c r="F17" s="146" t="s">
        <v>8</v>
      </c>
      <c r="G17" s="147">
        <f>G7</f>
        <v>0</v>
      </c>
      <c r="H17" s="104">
        <f>IF(Spielplan!H35="","",Spielplan!H35)</f>
      </c>
      <c r="I17" s="117" t="s">
        <v>9</v>
      </c>
      <c r="J17" s="104">
        <f>IF(Spielplan!J35="","",Spielplan!J35)</f>
      </c>
    </row>
    <row r="18" spans="1:10" s="100" customFormat="1" ht="19.5" customHeight="1">
      <c r="A18" s="112">
        <f>A15+Vorgaben!$D$3+Vorgaben!$D$5</f>
        <v>0.39583333333333337</v>
      </c>
      <c r="B18" s="106">
        <v>7</v>
      </c>
      <c r="C18" s="107" t="s">
        <v>88</v>
      </c>
      <c r="D18" s="108" t="s">
        <v>44</v>
      </c>
      <c r="E18" s="109">
        <f>A8</f>
        <v>0</v>
      </c>
      <c r="F18" s="110" t="s">
        <v>8</v>
      </c>
      <c r="G18" s="111">
        <f>A9</f>
        <v>0</v>
      </c>
      <c r="H18" s="104">
        <f>IF(Spielplan!H36="","",Spielplan!H36)</f>
      </c>
      <c r="I18" s="117" t="s">
        <v>9</v>
      </c>
      <c r="J18" s="104">
        <f>IF(Spielplan!J36="","",Spielplan!J36)</f>
      </c>
    </row>
    <row r="19" spans="1:10" s="100" customFormat="1" ht="19.5" customHeight="1">
      <c r="A19" s="112">
        <f>A18</f>
        <v>0.39583333333333337</v>
      </c>
      <c r="B19" s="113">
        <v>8</v>
      </c>
      <c r="C19" s="114" t="s">
        <v>88</v>
      </c>
      <c r="D19" s="115" t="s">
        <v>45</v>
      </c>
      <c r="E19" s="116" t="str">
        <f>A4</f>
        <v>C3</v>
      </c>
      <c r="F19" s="117" t="s">
        <v>8</v>
      </c>
      <c r="G19" s="118" t="str">
        <f>A2</f>
        <v>C1</v>
      </c>
      <c r="H19" s="104">
        <f>IF(Spielplan!H37="","",Spielplan!H37)</f>
      </c>
      <c r="I19" s="117" t="s">
        <v>9</v>
      </c>
      <c r="J19" s="104">
        <f>IF(Spielplan!J37="","",Spielplan!J37)</f>
      </c>
    </row>
    <row r="20" spans="1:10" s="100" customFormat="1" ht="19.5" customHeight="1">
      <c r="A20" s="119">
        <f>A19</f>
        <v>0.39583333333333337</v>
      </c>
      <c r="B20" s="120">
        <v>9</v>
      </c>
      <c r="C20" s="121" t="s">
        <v>88</v>
      </c>
      <c r="D20" s="127" t="s">
        <v>45</v>
      </c>
      <c r="E20" s="123" t="str">
        <f>A5</f>
        <v>C4</v>
      </c>
      <c r="F20" s="124" t="s">
        <v>8</v>
      </c>
      <c r="G20" s="125" t="str">
        <f>A3</f>
        <v>C2</v>
      </c>
      <c r="H20" s="104">
        <f>IF(Spielplan!H50="","",Spielplan!H50)</f>
      </c>
      <c r="I20" s="117" t="s">
        <v>9</v>
      </c>
      <c r="J20" s="104">
        <f>IF(Spielplan!J50="","",Spielplan!J50)</f>
      </c>
    </row>
    <row r="21" spans="1:10" s="100" customFormat="1" ht="19.5" customHeight="1">
      <c r="A21" s="128">
        <f>A18+Vorgaben!$D$3+Vorgaben!$D$5</f>
        <v>0.40625000000000006</v>
      </c>
      <c r="B21" s="129">
        <v>10</v>
      </c>
      <c r="C21" s="130" t="s">
        <v>89</v>
      </c>
      <c r="D21" s="131" t="s">
        <v>44</v>
      </c>
      <c r="E21" s="132">
        <f>G8</f>
        <v>0</v>
      </c>
      <c r="F21" s="133" t="s">
        <v>8</v>
      </c>
      <c r="G21" s="134">
        <f>G9</f>
        <v>0</v>
      </c>
      <c r="H21" s="104">
        <f>IF(Spielplan!H68="","",Spielplan!H68)</f>
      </c>
      <c r="I21" s="117" t="s">
        <v>9</v>
      </c>
      <c r="J21" s="104">
        <f>IF(Spielplan!J68="","",Spielplan!J68)</f>
      </c>
    </row>
    <row r="22" spans="1:10" s="100" customFormat="1" ht="19.5" customHeight="1">
      <c r="A22" s="128">
        <f>A21</f>
        <v>0.40625000000000006</v>
      </c>
      <c r="B22" s="135">
        <v>11</v>
      </c>
      <c r="C22" s="136" t="s">
        <v>89</v>
      </c>
      <c r="D22" s="137" t="s">
        <v>45</v>
      </c>
      <c r="E22" s="138">
        <f>G4</f>
        <v>0</v>
      </c>
      <c r="F22" s="139" t="s">
        <v>8</v>
      </c>
      <c r="G22" s="140">
        <f>G2</f>
        <v>0</v>
      </c>
      <c r="H22" s="104">
        <f>IF(Spielplan!H69="","",Spielplan!H69)</f>
      </c>
      <c r="I22" s="117" t="s">
        <v>9</v>
      </c>
      <c r="J22" s="104">
        <f>IF(Spielplan!J69="","",Spielplan!J69)</f>
      </c>
    </row>
    <row r="23" spans="1:10" s="100" customFormat="1" ht="19.5" customHeight="1">
      <c r="A23" s="141">
        <f>A22</f>
        <v>0.40625000000000006</v>
      </c>
      <c r="B23" s="142">
        <v>12</v>
      </c>
      <c r="C23" s="143" t="s">
        <v>89</v>
      </c>
      <c r="D23" s="144" t="s">
        <v>46</v>
      </c>
      <c r="E23" s="145">
        <f>G5</f>
        <v>0</v>
      </c>
      <c r="F23" s="146" t="s">
        <v>8</v>
      </c>
      <c r="G23" s="147">
        <f>G3</f>
        <v>0</v>
      </c>
      <c r="H23" s="104">
        <f>IF(Spielplan!H70="","",Spielplan!H70)</f>
      </c>
      <c r="I23" s="117" t="s">
        <v>9</v>
      </c>
      <c r="J23" s="104">
        <f>IF(Spielplan!J70="","",Spielplan!J70)</f>
      </c>
    </row>
    <row r="24" spans="1:10" s="100" customFormat="1" ht="19.5" customHeight="1">
      <c r="A24" s="112">
        <f>A21+Vorgaben!$D$3+Vorgaben!$D$5</f>
        <v>0.41666666666666674</v>
      </c>
      <c r="B24" s="106">
        <v>13</v>
      </c>
      <c r="C24" s="107" t="s">
        <v>88</v>
      </c>
      <c r="D24" s="108" t="s">
        <v>44</v>
      </c>
      <c r="E24" s="109">
        <f>A8</f>
        <v>0</v>
      </c>
      <c r="F24" s="110" t="s">
        <v>8</v>
      </c>
      <c r="G24" s="111" t="str">
        <f>A6</f>
        <v>C5</v>
      </c>
      <c r="H24" s="104">
        <f>IF(Spielplan!H74="","",Spielplan!H74)</f>
      </c>
      <c r="I24" s="117" t="s">
        <v>9</v>
      </c>
      <c r="J24" s="104">
        <f>IF(Spielplan!J74="","",Spielplan!J74)</f>
      </c>
    </row>
    <row r="25" spans="1:10" s="100" customFormat="1" ht="19.5" customHeight="1">
      <c r="A25" s="112">
        <f>A24</f>
        <v>0.41666666666666674</v>
      </c>
      <c r="B25" s="113">
        <v>14</v>
      </c>
      <c r="C25" s="114" t="s">
        <v>88</v>
      </c>
      <c r="D25" s="115" t="s">
        <v>45</v>
      </c>
      <c r="E25" s="116" t="str">
        <f>A7</f>
        <v>C6</v>
      </c>
      <c r="F25" s="117" t="s">
        <v>8</v>
      </c>
      <c r="G25" s="118">
        <f>A9</f>
        <v>0</v>
      </c>
      <c r="H25" s="104">
        <f>IF(Spielplan!H75="","",Spielplan!H75)</f>
      </c>
      <c r="I25" s="117" t="s">
        <v>9</v>
      </c>
      <c r="J25" s="104">
        <f>IF(Spielplan!J75="","",Spielplan!J75)</f>
      </c>
    </row>
    <row r="26" spans="1:10" s="100" customFormat="1" ht="19.5" customHeight="1">
      <c r="A26" s="119">
        <f>A25</f>
        <v>0.41666666666666674</v>
      </c>
      <c r="B26" s="120">
        <v>15</v>
      </c>
      <c r="C26" s="121" t="s">
        <v>88</v>
      </c>
      <c r="D26" s="127" t="s">
        <v>45</v>
      </c>
      <c r="E26" s="123" t="str">
        <f>A3</f>
        <v>C2</v>
      </c>
      <c r="F26" s="124" t="s">
        <v>8</v>
      </c>
      <c r="G26" s="125" t="str">
        <f>A4</f>
        <v>C3</v>
      </c>
      <c r="H26" s="104">
        <f>IF(Spielplan!H76="","",Spielplan!H76)</f>
      </c>
      <c r="I26" s="117" t="s">
        <v>9</v>
      </c>
      <c r="J26" s="104">
        <f>IF(Spielplan!J76="","",Spielplan!J76)</f>
      </c>
    </row>
    <row r="27" spans="1:10" s="100" customFormat="1" ht="19.5" customHeight="1">
      <c r="A27" s="128">
        <f>A24+Vorgaben!$D$3+Vorgaben!$D$5</f>
        <v>0.4270833333333334</v>
      </c>
      <c r="B27" s="129">
        <v>16</v>
      </c>
      <c r="C27" s="130" t="s">
        <v>89</v>
      </c>
      <c r="D27" s="131" t="s">
        <v>44</v>
      </c>
      <c r="E27" s="132">
        <f>G8</f>
        <v>0</v>
      </c>
      <c r="F27" s="133" t="s">
        <v>8</v>
      </c>
      <c r="G27" s="134">
        <f>G6</f>
        <v>0</v>
      </c>
      <c r="H27" s="104">
        <f>IF(Spielplan!H77="","",Spielplan!H77)</f>
      </c>
      <c r="I27" s="117" t="s">
        <v>9</v>
      </c>
      <c r="J27" s="104">
        <f>IF(Spielplan!J77="","",Spielplan!J77)</f>
      </c>
    </row>
    <row r="28" spans="1:10" s="100" customFormat="1" ht="19.5" customHeight="1">
      <c r="A28" s="128">
        <f>A27</f>
        <v>0.4270833333333334</v>
      </c>
      <c r="B28" s="135">
        <v>17</v>
      </c>
      <c r="C28" s="136" t="s">
        <v>89</v>
      </c>
      <c r="D28" s="137" t="s">
        <v>45</v>
      </c>
      <c r="E28" s="138">
        <f>G7</f>
        <v>0</v>
      </c>
      <c r="F28" s="139" t="s">
        <v>8</v>
      </c>
      <c r="G28" s="140">
        <f>G9</f>
        <v>0</v>
      </c>
      <c r="H28" s="104">
        <f>IF(Spielplan!H80="","",Spielplan!H80)</f>
      </c>
      <c r="I28" s="117" t="s">
        <v>9</v>
      </c>
      <c r="J28" s="104">
        <f>IF(Spielplan!J80="","",Spielplan!J80)</f>
      </c>
    </row>
    <row r="29" spans="1:10" s="100" customFormat="1" ht="19.5" customHeight="1">
      <c r="A29" s="141">
        <f>A28</f>
        <v>0.4270833333333334</v>
      </c>
      <c r="B29" s="142">
        <v>18</v>
      </c>
      <c r="C29" s="143" t="s">
        <v>89</v>
      </c>
      <c r="D29" s="144" t="s">
        <v>46</v>
      </c>
      <c r="E29" s="145">
        <f>G3</f>
        <v>0</v>
      </c>
      <c r="F29" s="146" t="s">
        <v>8</v>
      </c>
      <c r="G29" s="147">
        <f>G4</f>
        <v>0</v>
      </c>
      <c r="H29" s="104">
        <f>IF(Spielplan!H81="","",Spielplan!H81)</f>
      </c>
      <c r="I29" s="117" t="s">
        <v>9</v>
      </c>
      <c r="J29" s="104">
        <f>IF(Spielplan!J81="","",Spielplan!J81)</f>
      </c>
    </row>
    <row r="30" spans="1:10" s="100" customFormat="1" ht="19.5" customHeight="1">
      <c r="A30" s="112">
        <f>A27+Vorgaben!$D$3+Vorgaben!$D$5</f>
        <v>0.4375000000000001</v>
      </c>
      <c r="B30" s="106">
        <v>19</v>
      </c>
      <c r="C30" s="107" t="s">
        <v>88</v>
      </c>
      <c r="D30" s="108" t="s">
        <v>44</v>
      </c>
      <c r="E30" s="109" t="str">
        <f>A5</f>
        <v>C4</v>
      </c>
      <c r="F30" s="110" t="s">
        <v>8</v>
      </c>
      <c r="G30" s="111" t="str">
        <f>A2</f>
        <v>C1</v>
      </c>
      <c r="H30" s="104">
        <f>IF(Spielplan!H56="","",Spielplan!H56)</f>
      </c>
      <c r="I30" s="117" t="s">
        <v>9</v>
      </c>
      <c r="J30" s="104">
        <f>IF(Spielplan!J56="","",Spielplan!J56)</f>
      </c>
    </row>
    <row r="31" spans="1:10" s="100" customFormat="1" ht="19.5" customHeight="1">
      <c r="A31" s="112">
        <f>A30</f>
        <v>0.4375000000000001</v>
      </c>
      <c r="B31" s="113">
        <v>20</v>
      </c>
      <c r="C31" s="114" t="s">
        <v>88</v>
      </c>
      <c r="D31" s="115" t="s">
        <v>45</v>
      </c>
      <c r="E31" s="116" t="str">
        <f>A6</f>
        <v>C5</v>
      </c>
      <c r="F31" s="117" t="s">
        <v>8</v>
      </c>
      <c r="G31" s="118">
        <f>A9</f>
        <v>0</v>
      </c>
      <c r="H31" s="104">
        <f>IF(Spielplan!H82="","",Spielplan!H82)</f>
      </c>
      <c r="I31" s="117" t="s">
        <v>9</v>
      </c>
      <c r="J31" s="104">
        <f>IF(Spielplan!J82="","",Spielplan!J82)</f>
      </c>
    </row>
    <row r="32" spans="1:10" s="100" customFormat="1" ht="19.5" customHeight="1">
      <c r="A32" s="119">
        <f>A31</f>
        <v>0.4375000000000001</v>
      </c>
      <c r="B32" s="120">
        <v>21</v>
      </c>
      <c r="C32" s="121" t="s">
        <v>88</v>
      </c>
      <c r="D32" s="127" t="s">
        <v>45</v>
      </c>
      <c r="E32" s="123" t="str">
        <f>A7</f>
        <v>C6</v>
      </c>
      <c r="F32" s="124" t="s">
        <v>8</v>
      </c>
      <c r="G32" s="125">
        <f>A8</f>
        <v>0</v>
      </c>
      <c r="H32" s="104">
        <f>IF(Spielplan!H86="","",Spielplan!H86)</f>
      </c>
      <c r="I32" s="117" t="s">
        <v>9</v>
      </c>
      <c r="J32" s="104">
        <f>IF(Spielplan!J86="","",Spielplan!J86)</f>
      </c>
    </row>
    <row r="33" spans="1:10" s="100" customFormat="1" ht="19.5" customHeight="1">
      <c r="A33" s="128">
        <f>A30+Vorgaben!$D$3+Vorgaben!$D$5</f>
        <v>0.4479166666666668</v>
      </c>
      <c r="B33" s="129">
        <v>22</v>
      </c>
      <c r="C33" s="130" t="s">
        <v>89</v>
      </c>
      <c r="D33" s="131" t="s">
        <v>44</v>
      </c>
      <c r="E33" s="132">
        <f>G5</f>
        <v>0</v>
      </c>
      <c r="F33" s="133" t="s">
        <v>8</v>
      </c>
      <c r="G33" s="134">
        <f>G2</f>
        <v>0</v>
      </c>
      <c r="H33" s="104">
        <f>IF(Spielplan!H87="","",Spielplan!H87)</f>
      </c>
      <c r="I33" s="117" t="s">
        <v>9</v>
      </c>
      <c r="J33" s="104">
        <f>IF(Spielplan!J87="","",Spielplan!J87)</f>
      </c>
    </row>
    <row r="34" spans="1:10" s="100" customFormat="1" ht="19.5" customHeight="1">
      <c r="A34" s="128">
        <f>A33</f>
        <v>0.4479166666666668</v>
      </c>
      <c r="B34" s="135">
        <v>23</v>
      </c>
      <c r="C34" s="136" t="s">
        <v>89</v>
      </c>
      <c r="D34" s="137" t="s">
        <v>45</v>
      </c>
      <c r="E34" s="138">
        <f>G6</f>
        <v>0</v>
      </c>
      <c r="F34" s="139" t="s">
        <v>8</v>
      </c>
      <c r="G34" s="140">
        <f>G9</f>
        <v>0</v>
      </c>
      <c r="H34" s="104">
        <f>IF(Spielplan!H88="","",Spielplan!H88)</f>
      </c>
      <c r="I34" s="117" t="s">
        <v>9</v>
      </c>
      <c r="J34" s="104">
        <f>IF(Spielplan!J88="","",Spielplan!J88)</f>
      </c>
    </row>
    <row r="35" spans="1:10" s="100" customFormat="1" ht="19.5" customHeight="1">
      <c r="A35" s="141">
        <f>A34</f>
        <v>0.4479166666666668</v>
      </c>
      <c r="B35" s="142">
        <v>24</v>
      </c>
      <c r="C35" s="143" t="s">
        <v>89</v>
      </c>
      <c r="D35" s="144" t="s">
        <v>46</v>
      </c>
      <c r="E35" s="145">
        <f>G7</f>
        <v>0</v>
      </c>
      <c r="F35" s="146" t="s">
        <v>8</v>
      </c>
      <c r="G35" s="147">
        <f>G8</f>
        <v>0</v>
      </c>
      <c r="H35" s="104">
        <f>IF(Spielplan!H89="","",Spielplan!H89)</f>
      </c>
      <c r="I35" s="117" t="s">
        <v>9</v>
      </c>
      <c r="J35" s="104">
        <f>IF(Spielplan!J89="","",Spielplan!J89)</f>
      </c>
    </row>
    <row r="36" spans="1:10" s="100" customFormat="1" ht="19.5" customHeight="1">
      <c r="A36" s="112">
        <f>A33+Vorgaben!$D$3+Vorgaben!$D$5</f>
        <v>0.4583333333333335</v>
      </c>
      <c r="B36" s="106">
        <v>25</v>
      </c>
      <c r="C36" s="107" t="s">
        <v>88</v>
      </c>
      <c r="D36" s="108" t="s">
        <v>44</v>
      </c>
      <c r="E36" s="109">
        <f>A9</f>
        <v>0</v>
      </c>
      <c r="F36" s="110" t="s">
        <v>8</v>
      </c>
      <c r="G36" s="111" t="str">
        <f>A3</f>
        <v>C2</v>
      </c>
      <c r="H36" s="104">
        <f>IF(Spielplan!H92="","",Spielplan!H92)</f>
      </c>
      <c r="I36" s="117" t="s">
        <v>9</v>
      </c>
      <c r="J36" s="104">
        <f>IF(Spielplan!J92="","",Spielplan!J92)</f>
      </c>
    </row>
    <row r="37" spans="1:10" s="100" customFormat="1" ht="19.5" customHeight="1">
      <c r="A37" s="112">
        <f>A36</f>
        <v>0.4583333333333335</v>
      </c>
      <c r="B37" s="113">
        <v>26</v>
      </c>
      <c r="C37" s="114" t="s">
        <v>88</v>
      </c>
      <c r="D37" s="115" t="s">
        <v>45</v>
      </c>
      <c r="E37" s="116" t="str">
        <f>A6</f>
        <v>C5</v>
      </c>
      <c r="F37" s="117" t="s">
        <v>8</v>
      </c>
      <c r="G37" s="118" t="str">
        <f>A4</f>
        <v>C3</v>
      </c>
      <c r="H37" s="104">
        <f>IF(Spielplan!H62="","",Spielplan!H62)</f>
      </c>
      <c r="I37" s="117" t="s">
        <v>9</v>
      </c>
      <c r="J37" s="104">
        <f>IF(Spielplan!J62="","",Spielplan!J62)</f>
      </c>
    </row>
    <row r="38" spans="1:10" s="100" customFormat="1" ht="19.5" customHeight="1">
      <c r="A38" s="119">
        <f>A37</f>
        <v>0.4583333333333335</v>
      </c>
      <c r="B38" s="120">
        <v>27</v>
      </c>
      <c r="C38" s="121" t="s">
        <v>88</v>
      </c>
      <c r="D38" s="127" t="s">
        <v>45</v>
      </c>
      <c r="E38" s="123" t="str">
        <f>A7</f>
        <v>C6</v>
      </c>
      <c r="F38" s="124" t="s">
        <v>8</v>
      </c>
      <c r="G38" s="125" t="str">
        <f>A2</f>
        <v>C1</v>
      </c>
      <c r="H38" s="104">
        <f>IF(Spielplan!H65="","",Spielplan!H65)</f>
      </c>
      <c r="I38" s="117" t="s">
        <v>9</v>
      </c>
      <c r="J38" s="104">
        <f>IF(Spielplan!J65="","",Spielplan!J65)</f>
      </c>
    </row>
    <row r="39" spans="1:10" s="100" customFormat="1" ht="19.5" customHeight="1">
      <c r="A39" s="128">
        <f>A36+Vorgaben!$D$3+Vorgaben!$D$5</f>
        <v>0.46875000000000017</v>
      </c>
      <c r="B39" s="129">
        <v>28</v>
      </c>
      <c r="C39" s="130" t="s">
        <v>89</v>
      </c>
      <c r="D39" s="131" t="s">
        <v>44</v>
      </c>
      <c r="E39" s="132">
        <f>G9</f>
        <v>0</v>
      </c>
      <c r="F39" s="133" t="s">
        <v>8</v>
      </c>
      <c r="G39" s="134">
        <f>G3</f>
        <v>0</v>
      </c>
      <c r="H39" s="104">
        <f>IF(Spielplan!H93="","",Spielplan!H93)</f>
      </c>
      <c r="I39" s="117" t="s">
        <v>9</v>
      </c>
      <c r="J39" s="104">
        <f>IF(Spielplan!J93="","",Spielplan!J93)</f>
      </c>
    </row>
    <row r="40" spans="1:10" s="100" customFormat="1" ht="19.5" customHeight="1">
      <c r="A40" s="128">
        <f>A39</f>
        <v>0.46875000000000017</v>
      </c>
      <c r="B40" s="135">
        <v>29</v>
      </c>
      <c r="C40" s="136" t="s">
        <v>89</v>
      </c>
      <c r="D40" s="137" t="s">
        <v>45</v>
      </c>
      <c r="E40" s="138">
        <f>G6</f>
        <v>0</v>
      </c>
      <c r="F40" s="139" t="s">
        <v>8</v>
      </c>
      <c r="G40" s="140">
        <f>G4</f>
        <v>0</v>
      </c>
      <c r="H40" s="104">
        <f>IF(Spielplan!H96="","",Spielplan!H96)</f>
      </c>
      <c r="I40" s="117" t="s">
        <v>9</v>
      </c>
      <c r="J40" s="104">
        <f>IF(Spielplan!J96="","",Spielplan!J96)</f>
      </c>
    </row>
    <row r="41" spans="1:10" s="100" customFormat="1" ht="19.5" customHeight="1">
      <c r="A41" s="141">
        <f>A40</f>
        <v>0.46875000000000017</v>
      </c>
      <c r="B41" s="142">
        <v>30</v>
      </c>
      <c r="C41" s="143" t="s">
        <v>89</v>
      </c>
      <c r="D41" s="144" t="s">
        <v>46</v>
      </c>
      <c r="E41" s="145">
        <f>G7</f>
        <v>0</v>
      </c>
      <c r="F41" s="146" t="s">
        <v>8</v>
      </c>
      <c r="G41" s="147">
        <f>G2</f>
        <v>0</v>
      </c>
      <c r="H41" s="104">
        <f>IF(Spielplan!H97="","",Spielplan!H97)</f>
      </c>
      <c r="I41" s="117" t="s">
        <v>9</v>
      </c>
      <c r="J41" s="104">
        <f>IF(Spielplan!J97="","",Spielplan!J97)</f>
      </c>
    </row>
    <row r="42" spans="1:10" s="100" customFormat="1" ht="19.5" customHeight="1">
      <c r="A42" s="112">
        <f>A39+Vorgaben!$D$3+Vorgaben!$D$5</f>
        <v>0.47916666666666685</v>
      </c>
      <c r="B42" s="96">
        <v>31</v>
      </c>
      <c r="C42" s="101" t="s">
        <v>88</v>
      </c>
      <c r="D42" s="108" t="s">
        <v>44</v>
      </c>
      <c r="E42" s="97" t="str">
        <f>A5</f>
        <v>C4</v>
      </c>
      <c r="F42" s="98" t="s">
        <v>8</v>
      </c>
      <c r="G42" s="99">
        <f>A8</f>
        <v>0</v>
      </c>
      <c r="H42" s="104">
        <f>IF(Spielplan!H98="","",Spielplan!H98)</f>
      </c>
      <c r="I42" s="117" t="s">
        <v>9</v>
      </c>
      <c r="J42" s="104">
        <f>IF(Spielplan!J98="","",Spielplan!J98)</f>
      </c>
    </row>
    <row r="43" spans="1:10" s="100" customFormat="1" ht="19.5" customHeight="1">
      <c r="A43" s="112">
        <f>A42</f>
        <v>0.47916666666666685</v>
      </c>
      <c r="B43" s="113">
        <v>32</v>
      </c>
      <c r="C43" s="114" t="s">
        <v>88</v>
      </c>
      <c r="D43" s="115" t="s">
        <v>45</v>
      </c>
      <c r="E43" s="116">
        <f>A9</f>
        <v>0</v>
      </c>
      <c r="F43" s="117" t="s">
        <v>8</v>
      </c>
      <c r="G43" s="118" t="str">
        <f>A4</f>
        <v>C3</v>
      </c>
      <c r="H43" s="104">
        <f>IF(Spielplan!H99="","",Spielplan!H99)</f>
      </c>
      <c r="I43" s="117" t="s">
        <v>9</v>
      </c>
      <c r="J43" s="104">
        <f>IF(Spielplan!J99="","",Spielplan!J99)</f>
      </c>
    </row>
    <row r="44" spans="1:10" s="100" customFormat="1" ht="19.5" customHeight="1">
      <c r="A44" s="119">
        <f>A43</f>
        <v>0.47916666666666685</v>
      </c>
      <c r="B44" s="96">
        <v>33</v>
      </c>
      <c r="C44" s="101" t="s">
        <v>88</v>
      </c>
      <c r="D44" s="127" t="s">
        <v>45</v>
      </c>
      <c r="E44" s="97" t="str">
        <f>A3</f>
        <v>C2</v>
      </c>
      <c r="F44" s="98" t="s">
        <v>8</v>
      </c>
      <c r="G44" s="99" t="str">
        <f>A6</f>
        <v>C5</v>
      </c>
      <c r="H44" s="104">
        <f>IF(Spielplan!H40="","",Spielplan!H40)</f>
      </c>
      <c r="I44" s="117" t="s">
        <v>9</v>
      </c>
      <c r="J44" s="104">
        <f>IF(Spielplan!J40="","",Spielplan!J40)</f>
      </c>
    </row>
    <row r="45" spans="1:10" s="100" customFormat="1" ht="19.5" customHeight="1">
      <c r="A45" s="128">
        <f>A42+Vorgaben!$D$3+Vorgaben!$D$5</f>
        <v>0.48958333333333354</v>
      </c>
      <c r="B45" s="129">
        <v>34</v>
      </c>
      <c r="C45" s="130" t="s">
        <v>89</v>
      </c>
      <c r="D45" s="131" t="s">
        <v>44</v>
      </c>
      <c r="E45" s="132">
        <f>G3</f>
        <v>0</v>
      </c>
      <c r="F45" s="133" t="s">
        <v>8</v>
      </c>
      <c r="G45" s="134">
        <f>G6</f>
        <v>0</v>
      </c>
      <c r="H45" s="104">
        <f>IF(Spielplan!H102="","",Spielplan!H102)</f>
      </c>
      <c r="I45" s="117" t="s">
        <v>9</v>
      </c>
      <c r="J45" s="104">
        <f>IF(Spielplan!J102="","",Spielplan!J102)</f>
      </c>
    </row>
    <row r="46" spans="1:10" s="100" customFormat="1" ht="19.5" customHeight="1">
      <c r="A46" s="128">
        <f>A45</f>
        <v>0.48958333333333354</v>
      </c>
      <c r="B46" s="135">
        <v>35</v>
      </c>
      <c r="C46" s="136" t="s">
        <v>89</v>
      </c>
      <c r="D46" s="137" t="s">
        <v>45</v>
      </c>
      <c r="E46" s="138">
        <f>G5</f>
        <v>0</v>
      </c>
      <c r="F46" s="139" t="s">
        <v>8</v>
      </c>
      <c r="G46" s="140">
        <f>G8</f>
        <v>0</v>
      </c>
      <c r="H46" s="104">
        <f>IF(Spielplan!H103="","",Spielplan!H103)</f>
      </c>
      <c r="I46" s="117" t="s">
        <v>9</v>
      </c>
      <c r="J46" s="104">
        <f>IF(Spielplan!J103="","",Spielplan!J103)</f>
      </c>
    </row>
    <row r="47" spans="1:10" s="100" customFormat="1" ht="19.5" customHeight="1">
      <c r="A47" s="141">
        <f>A46</f>
        <v>0.48958333333333354</v>
      </c>
      <c r="B47" s="142">
        <v>36</v>
      </c>
      <c r="C47" s="143" t="s">
        <v>89</v>
      </c>
      <c r="D47" s="144" t="s">
        <v>46</v>
      </c>
      <c r="E47" s="145">
        <f>G9</f>
        <v>0</v>
      </c>
      <c r="F47" s="146" t="s">
        <v>8</v>
      </c>
      <c r="G47" s="147">
        <f>G4</f>
        <v>0</v>
      </c>
      <c r="H47" s="104">
        <f>IF(Spielplan!H104="","",Spielplan!H104)</f>
      </c>
      <c r="I47" s="117" t="s">
        <v>9</v>
      </c>
      <c r="J47" s="104">
        <f>IF(Spielplan!J104="","",Spielplan!J104)</f>
      </c>
    </row>
    <row r="48" spans="1:10" s="100" customFormat="1" ht="19.5" customHeight="1">
      <c r="A48" s="112">
        <f>A45+Vorgaben!$D$3+Vorgaben!$D$5</f>
        <v>0.5000000000000002</v>
      </c>
      <c r="B48" s="96">
        <v>37</v>
      </c>
      <c r="C48" s="101" t="s">
        <v>88</v>
      </c>
      <c r="D48" s="108" t="s">
        <v>44</v>
      </c>
      <c r="E48" s="97" t="str">
        <f>A5</f>
        <v>C4</v>
      </c>
      <c r="F48" s="98" t="s">
        <v>8</v>
      </c>
      <c r="G48" s="99" t="str">
        <f>A7</f>
        <v>C6</v>
      </c>
      <c r="H48" s="104">
        <f>IF(Spielplan!H43="","",Spielplan!H43)</f>
      </c>
      <c r="I48" s="117" t="s">
        <v>9</v>
      </c>
      <c r="J48" s="104">
        <f>IF(Spielplan!J43="","",Spielplan!J43)</f>
      </c>
    </row>
    <row r="49" spans="1:10" s="100" customFormat="1" ht="19.5" customHeight="1">
      <c r="A49" s="112">
        <f>A48</f>
        <v>0.5000000000000002</v>
      </c>
      <c r="B49" s="113">
        <v>38</v>
      </c>
      <c r="C49" s="114" t="s">
        <v>88</v>
      </c>
      <c r="D49" s="115" t="s">
        <v>45</v>
      </c>
      <c r="E49" s="116" t="str">
        <f>A6</f>
        <v>C5</v>
      </c>
      <c r="F49" s="117" t="s">
        <v>8</v>
      </c>
      <c r="G49" s="118" t="str">
        <f>A5</f>
        <v>C4</v>
      </c>
      <c r="H49" s="104">
        <f>IF(Spielplan!H109="","",Spielplan!H109)</f>
      </c>
      <c r="I49" s="117" t="s">
        <v>9</v>
      </c>
      <c r="J49" s="104">
        <f>IF(Spielplan!J109="","",Spielplan!J109)</f>
        <v>0</v>
      </c>
    </row>
    <row r="50" spans="1:10" s="100" customFormat="1" ht="19.5" customHeight="1">
      <c r="A50" s="119">
        <f>A49</f>
        <v>0.5000000000000002</v>
      </c>
      <c r="B50" s="96">
        <v>39</v>
      </c>
      <c r="C50" s="101" t="s">
        <v>88</v>
      </c>
      <c r="D50" s="127" t="s">
        <v>45</v>
      </c>
      <c r="E50" s="97" t="str">
        <f>A2</f>
        <v>C1</v>
      </c>
      <c r="F50" s="98" t="s">
        <v>8</v>
      </c>
      <c r="G50" s="99">
        <f>A8</f>
        <v>0</v>
      </c>
      <c r="H50" s="104">
        <f>IF(Spielplan!H110="","",Spielplan!H110)</f>
      </c>
      <c r="I50" s="117" t="s">
        <v>9</v>
      </c>
      <c r="J50" s="104">
        <f>IF(Spielplan!J110="","",Spielplan!J110)</f>
      </c>
    </row>
    <row r="51" spans="1:10" s="100" customFormat="1" ht="19.5" customHeight="1">
      <c r="A51" s="128">
        <f>A48+Vorgaben!$D$3+Vorgaben!$D$5</f>
        <v>0.5104166666666669</v>
      </c>
      <c r="B51" s="129">
        <v>40</v>
      </c>
      <c r="C51" s="130" t="s">
        <v>89</v>
      </c>
      <c r="D51" s="131" t="s">
        <v>44</v>
      </c>
      <c r="E51" s="132">
        <f>G2</f>
        <v>0</v>
      </c>
      <c r="F51" s="133" t="s">
        <v>8</v>
      </c>
      <c r="G51" s="134">
        <f>G8</f>
        <v>0</v>
      </c>
      <c r="H51" s="104">
        <f>IF(Spielplan!H111="","",Spielplan!H111)</f>
      </c>
      <c r="I51" s="117" t="s">
        <v>9</v>
      </c>
      <c r="J51" s="104">
        <f>IF(Spielplan!J111="","",Spielplan!J111)</f>
      </c>
    </row>
    <row r="52" spans="1:10" s="100" customFormat="1" ht="19.5" customHeight="1">
      <c r="A52" s="128">
        <f>A51</f>
        <v>0.5104166666666669</v>
      </c>
      <c r="B52" s="135">
        <v>41</v>
      </c>
      <c r="C52" s="136" t="s">
        <v>89</v>
      </c>
      <c r="D52" s="137" t="s">
        <v>45</v>
      </c>
      <c r="E52" s="138">
        <f>G5</f>
        <v>0</v>
      </c>
      <c r="F52" s="139" t="s">
        <v>8</v>
      </c>
      <c r="G52" s="140">
        <f>G7</f>
        <v>0</v>
      </c>
      <c r="H52" s="104">
        <f>IF(Spielplan!H113="","",Spielplan!H113)</f>
      </c>
      <c r="I52" s="117" t="s">
        <v>9</v>
      </c>
      <c r="J52" s="104">
        <f>IF(Spielplan!J113="","",Spielplan!J113)</f>
      </c>
    </row>
    <row r="53" spans="1:10" s="100" customFormat="1" ht="19.5" customHeight="1">
      <c r="A53" s="141">
        <f>A52</f>
        <v>0.5104166666666669</v>
      </c>
      <c r="B53" s="142">
        <v>42</v>
      </c>
      <c r="C53" s="143" t="s">
        <v>89</v>
      </c>
      <c r="D53" s="144" t="s">
        <v>46</v>
      </c>
      <c r="E53" s="145">
        <f>G6</f>
        <v>0</v>
      </c>
      <c r="F53" s="146" t="s">
        <v>8</v>
      </c>
      <c r="G53" s="147">
        <f>G5</f>
        <v>0</v>
      </c>
      <c r="H53" s="104">
        <f>IF(Spielplan!H114="","",Spielplan!H114)</f>
      </c>
      <c r="I53" s="117" t="s">
        <v>9</v>
      </c>
      <c r="J53" s="104">
        <f>IF(Spielplan!J114="","",Spielplan!J114)</f>
      </c>
    </row>
    <row r="54" spans="1:10" s="100" customFormat="1" ht="19.5" customHeight="1">
      <c r="A54" s="112">
        <f>A51+Vorgaben!$D$3+Vorgaben!$D$5</f>
        <v>0.5208333333333335</v>
      </c>
      <c r="B54" s="96">
        <v>43</v>
      </c>
      <c r="C54" s="101" t="s">
        <v>88</v>
      </c>
      <c r="D54" s="108" t="s">
        <v>44</v>
      </c>
      <c r="E54" s="97" t="str">
        <f>A3</f>
        <v>C2</v>
      </c>
      <c r="F54" s="98" t="s">
        <v>8</v>
      </c>
      <c r="G54" s="99" t="str">
        <f>A7</f>
        <v>C6</v>
      </c>
      <c r="H54" s="104">
        <f>IF(Spielplan!H59="","",Spielplan!H59)</f>
      </c>
      <c r="I54" s="117" t="s">
        <v>9</v>
      </c>
      <c r="J54" s="104">
        <f>IF(Spielplan!J59="","",Spielplan!J59)</f>
      </c>
    </row>
    <row r="55" spans="1:10" s="100" customFormat="1" ht="19.5" customHeight="1">
      <c r="A55" s="112">
        <f>A54</f>
        <v>0.5208333333333335</v>
      </c>
      <c r="B55" s="96">
        <v>44</v>
      </c>
      <c r="C55" s="101" t="s">
        <v>88</v>
      </c>
      <c r="D55" s="115" t="s">
        <v>45</v>
      </c>
      <c r="E55" s="97" t="str">
        <f>A2</f>
        <v>C1</v>
      </c>
      <c r="F55" s="98" t="s">
        <v>8</v>
      </c>
      <c r="G55" s="99">
        <f>A9</f>
        <v>0</v>
      </c>
      <c r="H55" s="104">
        <f>IF(Spielplan!H115="","",Spielplan!H115)</f>
      </c>
      <c r="I55" s="117" t="s">
        <v>9</v>
      </c>
      <c r="J55" s="104">
        <f>IF(Spielplan!J115="","",Spielplan!J115)</f>
      </c>
    </row>
    <row r="56" spans="1:10" s="100" customFormat="1" ht="19.5" customHeight="1">
      <c r="A56" s="119">
        <f>A55</f>
        <v>0.5208333333333335</v>
      </c>
      <c r="B56" s="113">
        <v>45</v>
      </c>
      <c r="C56" s="114" t="s">
        <v>88</v>
      </c>
      <c r="D56" s="127" t="s">
        <v>45</v>
      </c>
      <c r="E56" s="116">
        <f>A8</f>
        <v>0</v>
      </c>
      <c r="F56" s="117" t="s">
        <v>8</v>
      </c>
      <c r="G56" s="118" t="str">
        <f>A4</f>
        <v>C3</v>
      </c>
      <c r="H56" s="104">
        <f>IF(Spielplan!H119="","",Spielplan!H119)</f>
      </c>
      <c r="I56" s="117" t="s">
        <v>9</v>
      </c>
      <c r="J56" s="104">
        <f>IF(Spielplan!J119="","",Spielplan!J119)</f>
      </c>
    </row>
    <row r="57" spans="1:10" s="100" customFormat="1" ht="19.5" customHeight="1">
      <c r="A57" s="128">
        <f>A54+Vorgaben!$D$3+Vorgaben!$D$5</f>
        <v>0.5312500000000001</v>
      </c>
      <c r="B57" s="129">
        <v>46</v>
      </c>
      <c r="C57" s="130" t="s">
        <v>89</v>
      </c>
      <c r="D57" s="131" t="s">
        <v>44</v>
      </c>
      <c r="E57" s="132">
        <f>G2</f>
        <v>0</v>
      </c>
      <c r="F57" s="133" t="s">
        <v>8</v>
      </c>
      <c r="G57" s="134">
        <f>G9</f>
        <v>0</v>
      </c>
      <c r="H57" s="104">
        <f>IF(Spielplan!H120="","",Spielplan!H120)</f>
      </c>
      <c r="I57" s="117" t="s">
        <v>9</v>
      </c>
      <c r="J57" s="104">
        <f>IF(Spielplan!J120="","",Spielplan!J120)</f>
      </c>
    </row>
    <row r="58" spans="1:10" s="100" customFormat="1" ht="19.5" customHeight="1">
      <c r="A58" s="128">
        <f>A57</f>
        <v>0.5312500000000001</v>
      </c>
      <c r="B58" s="135">
        <v>47</v>
      </c>
      <c r="C58" s="136" t="s">
        <v>89</v>
      </c>
      <c r="D58" s="137" t="s">
        <v>45</v>
      </c>
      <c r="E58" s="138">
        <f>G3</f>
        <v>0</v>
      </c>
      <c r="F58" s="139" t="s">
        <v>8</v>
      </c>
      <c r="G58" s="140">
        <f>G7</f>
        <v>0</v>
      </c>
      <c r="H58" s="104">
        <f>IF(Spielplan!H121="","",Spielplan!H121)</f>
      </c>
      <c r="I58" s="117" t="s">
        <v>9</v>
      </c>
      <c r="J58" s="104">
        <f>IF(Spielplan!J121="","",Spielplan!J121)</f>
      </c>
    </row>
    <row r="59" spans="1:10" s="100" customFormat="1" ht="19.5" customHeight="1">
      <c r="A59" s="141">
        <f>A58</f>
        <v>0.5312500000000001</v>
      </c>
      <c r="B59" s="142">
        <v>48</v>
      </c>
      <c r="C59" s="143" t="s">
        <v>89</v>
      </c>
      <c r="D59" s="144" t="s">
        <v>46</v>
      </c>
      <c r="E59" s="145">
        <f>G8</f>
        <v>0</v>
      </c>
      <c r="F59" s="146" t="s">
        <v>8</v>
      </c>
      <c r="G59" s="147">
        <f>G4</f>
        <v>0</v>
      </c>
      <c r="H59" s="104">
        <f>IF(Spielplan!H122="","",Spielplan!H122)</f>
      </c>
      <c r="I59" s="117" t="s">
        <v>9</v>
      </c>
      <c r="J59" s="104">
        <f>IF(Spielplan!J122="","",Spielplan!J122)</f>
      </c>
    </row>
    <row r="60" spans="1:10" s="100" customFormat="1" ht="19.5" customHeight="1">
      <c r="A60" s="112">
        <f>A57+Vorgaben!$D$3+Vorgaben!$D$5</f>
        <v>0.5416666666666667</v>
      </c>
      <c r="B60" s="96">
        <v>49</v>
      </c>
      <c r="C60" s="101" t="s">
        <v>88</v>
      </c>
      <c r="D60" s="108" t="s">
        <v>44</v>
      </c>
      <c r="E60" s="97">
        <f>A9</f>
        <v>0</v>
      </c>
      <c r="F60" s="98" t="s">
        <v>8</v>
      </c>
      <c r="G60" s="99" t="str">
        <f>A5</f>
        <v>C4</v>
      </c>
      <c r="H60" s="104">
        <f>IF(Spielplan!H125="","",Spielplan!H125)</f>
      </c>
      <c r="I60" s="117" t="s">
        <v>9</v>
      </c>
      <c r="J60" s="104">
        <f>IF(Spielplan!J125="","",Spielplan!J125)</f>
      </c>
    </row>
    <row r="61" spans="1:10" s="100" customFormat="1" ht="19.5" customHeight="1">
      <c r="A61" s="112">
        <f>A60</f>
        <v>0.5416666666666667</v>
      </c>
      <c r="B61" s="96">
        <v>50</v>
      </c>
      <c r="C61" s="101" t="s">
        <v>88</v>
      </c>
      <c r="D61" s="115" t="s">
        <v>45</v>
      </c>
      <c r="E61" s="97" t="str">
        <f>A2</f>
        <v>C1</v>
      </c>
      <c r="F61" s="98" t="s">
        <v>8</v>
      </c>
      <c r="G61" s="99" t="str">
        <f>A6</f>
        <v>C5</v>
      </c>
      <c r="H61" s="104">
        <f>IF(Spielplan!H46="","",Spielplan!H46)</f>
      </c>
      <c r="I61" s="117" t="s">
        <v>9</v>
      </c>
      <c r="J61" s="104">
        <f>IF(Spielplan!J46="","",Spielplan!J46)</f>
      </c>
    </row>
    <row r="62" spans="1:10" s="100" customFormat="1" ht="19.5" customHeight="1">
      <c r="A62" s="119">
        <f>A61</f>
        <v>0.5416666666666667</v>
      </c>
      <c r="B62" s="113">
        <v>51</v>
      </c>
      <c r="C62" s="114" t="s">
        <v>88</v>
      </c>
      <c r="D62" s="127" t="s">
        <v>45</v>
      </c>
      <c r="E62" s="116">
        <f>A8</f>
        <v>0</v>
      </c>
      <c r="F62" s="117" t="s">
        <v>8</v>
      </c>
      <c r="G62" s="118" t="str">
        <f>A3</f>
        <v>C2</v>
      </c>
      <c r="H62" s="104">
        <f>IF(Spielplan!H126="","",Spielplan!H126)</f>
      </c>
      <c r="I62" s="117" t="s">
        <v>9</v>
      </c>
      <c r="J62" s="104">
        <f>IF(Spielplan!J126="","",Spielplan!J126)</f>
      </c>
    </row>
    <row r="63" spans="1:10" s="100" customFormat="1" ht="19.5" customHeight="1">
      <c r="A63" s="128">
        <f>A60+Vorgaben!$D$3+Vorgaben!$D$5</f>
        <v>0.5520833333333334</v>
      </c>
      <c r="B63" s="129">
        <v>52</v>
      </c>
      <c r="C63" s="130" t="s">
        <v>89</v>
      </c>
      <c r="D63" s="131" t="s">
        <v>44</v>
      </c>
      <c r="E63" s="132">
        <f>G2</f>
        <v>0</v>
      </c>
      <c r="F63" s="133" t="s">
        <v>8</v>
      </c>
      <c r="G63" s="134">
        <f>G6</f>
        <v>0</v>
      </c>
      <c r="H63" s="104">
        <f>IF(Spielplan!H127="","",Spielplan!H127)</f>
      </c>
      <c r="I63" s="117" t="s">
        <v>9</v>
      </c>
      <c r="J63" s="104">
        <f>IF(Spielplan!J127="","",Spielplan!J127)</f>
      </c>
    </row>
    <row r="64" spans="1:10" s="100" customFormat="1" ht="19.5" customHeight="1">
      <c r="A64" s="128">
        <f>A63</f>
        <v>0.5520833333333334</v>
      </c>
      <c r="B64" s="135">
        <v>53</v>
      </c>
      <c r="C64" s="136" t="s">
        <v>89</v>
      </c>
      <c r="D64" s="137" t="s">
        <v>45</v>
      </c>
      <c r="E64" s="138">
        <f>G9</f>
        <v>0</v>
      </c>
      <c r="F64" s="139" t="s">
        <v>8</v>
      </c>
      <c r="G64" s="140">
        <f>G5</f>
        <v>0</v>
      </c>
      <c r="H64" s="104">
        <f>IF(Spielplan!H130="","",Spielplan!H130)</f>
      </c>
      <c r="I64" s="117" t="s">
        <v>9</v>
      </c>
      <c r="J64" s="104">
        <f>IF(Spielplan!J130="","",Spielplan!J130)</f>
      </c>
    </row>
    <row r="65" spans="1:10" s="100" customFormat="1" ht="19.5" customHeight="1">
      <c r="A65" s="141">
        <f>A64</f>
        <v>0.5520833333333334</v>
      </c>
      <c r="B65" s="142">
        <v>54</v>
      </c>
      <c r="C65" s="143" t="s">
        <v>89</v>
      </c>
      <c r="D65" s="144" t="s">
        <v>46</v>
      </c>
      <c r="E65" s="145">
        <f>G8</f>
        <v>0</v>
      </c>
      <c r="F65" s="146" t="s">
        <v>8</v>
      </c>
      <c r="G65" s="147">
        <f>G3</f>
        <v>0</v>
      </c>
      <c r="H65" s="104">
        <f>IF(Spielplan!H131="","",Spielplan!H131)</f>
      </c>
      <c r="I65" s="117" t="s">
        <v>9</v>
      </c>
      <c r="J65" s="104">
        <f>IF(Spielplan!J131="","",Spielplan!J131)</f>
      </c>
    </row>
    <row r="66" spans="1:10" s="100" customFormat="1" ht="19.5" customHeight="1">
      <c r="A66" s="105">
        <f>A63+Vorgaben!$D$3+Vorgaben!$D$5</f>
        <v>0.5625</v>
      </c>
      <c r="B66" s="106">
        <v>55</v>
      </c>
      <c r="C66" s="107" t="s">
        <v>88</v>
      </c>
      <c r="D66" s="126" t="s">
        <v>44</v>
      </c>
      <c r="E66" s="109" t="str">
        <f>A4</f>
        <v>C3</v>
      </c>
      <c r="F66" s="110" t="s">
        <v>8</v>
      </c>
      <c r="G66" s="111" t="str">
        <f>A7</f>
        <v>C6</v>
      </c>
      <c r="H66" s="104">
        <f>IF(Spielplan!H53="","",Spielplan!H53)</f>
      </c>
      <c r="I66" s="117" t="s">
        <v>9</v>
      </c>
      <c r="J66" s="104">
        <f>IF(Spielplan!J53="","",Spielplan!J53)</f>
      </c>
    </row>
    <row r="67" spans="1:10" s="100" customFormat="1" ht="19.5" customHeight="1">
      <c r="A67" s="119">
        <f>A66</f>
        <v>0.5625</v>
      </c>
      <c r="B67" s="120">
        <v>56</v>
      </c>
      <c r="C67" s="121" t="s">
        <v>89</v>
      </c>
      <c r="D67" s="122" t="s">
        <v>45</v>
      </c>
      <c r="E67" s="123">
        <f>G4</f>
        <v>0</v>
      </c>
      <c r="F67" s="124" t="s">
        <v>8</v>
      </c>
      <c r="G67" s="125">
        <f>G7</f>
        <v>0</v>
      </c>
      <c r="H67" s="104">
        <f>IF(Spielplan!H132="","",Spielplan!H132)</f>
      </c>
      <c r="I67" s="117" t="s">
        <v>9</v>
      </c>
      <c r="J67" s="104">
        <f>IF(Spielplan!J132="","",Spielplan!J132)</f>
      </c>
    </row>
    <row r="69" spans="1:9" s="70" customFormat="1" ht="33" customHeight="1">
      <c r="A69" s="85"/>
      <c r="B69" s="65"/>
      <c r="C69" s="71"/>
      <c r="D69" s="71"/>
      <c r="E69" s="247" t="s">
        <v>57</v>
      </c>
      <c r="F69" s="247"/>
      <c r="G69" s="247"/>
      <c r="H69" s="76"/>
      <c r="I69" s="72"/>
    </row>
    <row r="70" spans="1:10" s="70" customFormat="1" ht="15" customHeight="1">
      <c r="A70" s="87">
        <f>A67+Vorgaben!$D$3+Vorgaben!$D$7</f>
        <v>0.5763888888888888</v>
      </c>
      <c r="B70" s="88">
        <v>57</v>
      </c>
      <c r="C70" s="73"/>
      <c r="D70" s="73" t="s">
        <v>44</v>
      </c>
      <c r="E70" s="91">
        <f>IF(J66="","",'Gruppen-Tabellen'!B4)</f>
      </c>
      <c r="F70" s="74" t="s">
        <v>9</v>
      </c>
      <c r="G70" s="92">
        <f>IF(J67="","",'Gruppen-Tabellen'!B15)</f>
      </c>
      <c r="H70" s="89"/>
      <c r="I70" s="74" t="s">
        <v>9</v>
      </c>
      <c r="J70" s="90"/>
    </row>
    <row r="71" spans="1:10" s="70" customFormat="1" ht="12.75">
      <c r="A71" s="76"/>
      <c r="C71" s="71"/>
      <c r="D71" s="71"/>
      <c r="E71" s="75" t="s">
        <v>47</v>
      </c>
      <c r="F71" s="75"/>
      <c r="G71" s="75" t="s">
        <v>51</v>
      </c>
      <c r="H71" s="246"/>
      <c r="I71" s="246"/>
      <c r="J71" s="246"/>
    </row>
    <row r="72" spans="1:9" s="70" customFormat="1" ht="25.5" customHeight="1">
      <c r="A72" s="77"/>
      <c r="B72" s="65"/>
      <c r="C72" s="71"/>
      <c r="D72" s="80"/>
      <c r="E72" s="247" t="s">
        <v>58</v>
      </c>
      <c r="F72" s="247"/>
      <c r="G72" s="247"/>
      <c r="H72" s="72"/>
      <c r="I72" s="72"/>
    </row>
    <row r="73" spans="1:10" s="70" customFormat="1" ht="15" customHeight="1">
      <c r="A73" s="87">
        <f>A70</f>
        <v>0.5763888888888888</v>
      </c>
      <c r="B73" s="88">
        <f>B70+1</f>
        <v>58</v>
      </c>
      <c r="C73" s="73"/>
      <c r="D73" s="73" t="s">
        <v>45</v>
      </c>
      <c r="E73" s="91">
        <f>IF(J66="","",'Gruppen-Tabellen'!B3)</f>
      </c>
      <c r="F73" s="74" t="s">
        <v>9</v>
      </c>
      <c r="G73" s="92">
        <f>IF(J67="","",'Gruppen-Tabellen'!B16)</f>
      </c>
      <c r="H73" s="89"/>
      <c r="I73" s="74" t="s">
        <v>9</v>
      </c>
      <c r="J73" s="90"/>
    </row>
    <row r="74" spans="1:10" s="70" customFormat="1" ht="12.75">
      <c r="A74" s="77"/>
      <c r="B74" s="65"/>
      <c r="C74" s="76"/>
      <c r="D74" s="76"/>
      <c r="E74" s="75" t="s">
        <v>50</v>
      </c>
      <c r="F74" s="75"/>
      <c r="G74" s="75" t="s">
        <v>48</v>
      </c>
      <c r="H74" s="246"/>
      <c r="I74" s="246"/>
      <c r="J74" s="246"/>
    </row>
    <row r="77" spans="1:9" s="70" customFormat="1" ht="33" customHeight="1">
      <c r="A77" s="76"/>
      <c r="B77" s="65"/>
      <c r="C77" s="71"/>
      <c r="D77" s="71"/>
      <c r="E77" s="247" t="s">
        <v>59</v>
      </c>
      <c r="F77" s="247"/>
      <c r="G77" s="247"/>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48"/>
      <c r="I79" s="248"/>
      <c r="J79" s="248"/>
    </row>
    <row r="80" spans="1:9" s="70" customFormat="1" ht="25.5" customHeight="1">
      <c r="A80" s="77"/>
      <c r="B80" s="65"/>
      <c r="C80" s="71"/>
      <c r="D80" s="80"/>
      <c r="E80" s="247" t="s">
        <v>49</v>
      </c>
      <c r="F80" s="247"/>
      <c r="G80" s="247"/>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48"/>
      <c r="I82" s="248"/>
      <c r="J82" s="248"/>
    </row>
    <row r="83" spans="1:9" s="70" customFormat="1" ht="24" customHeight="1">
      <c r="A83" s="256" t="s">
        <v>52</v>
      </c>
      <c r="B83" s="256"/>
      <c r="C83" s="256"/>
      <c r="D83" s="256"/>
      <c r="E83" s="76"/>
      <c r="G83" s="76"/>
      <c r="I83" s="76"/>
    </row>
    <row r="84" spans="1:9" s="70" customFormat="1" ht="16.5" customHeight="1">
      <c r="A84" s="68"/>
      <c r="B84" s="68"/>
      <c r="C84" s="68"/>
      <c r="D84" s="81" t="s">
        <v>53</v>
      </c>
      <c r="E84" s="252">
        <f>IF(OR(H81="",J81=""),"",IF(H81&lt;J81,G81,IF(H81&gt;=J81,E81)))</f>
      </c>
      <c r="F84" s="253"/>
      <c r="G84" s="254"/>
      <c r="I84" s="76"/>
    </row>
    <row r="85" spans="1:9" s="70" customFormat="1" ht="16.5" customHeight="1">
      <c r="A85" s="68"/>
      <c r="B85" s="68"/>
      <c r="C85" s="68"/>
      <c r="D85" s="81" t="s">
        <v>54</v>
      </c>
      <c r="E85" s="252">
        <f>IF(OR(H81="",J81=""),"",IF(H81&lt;J81,E81,IF(H81&gt;=J81,G81)))</f>
      </c>
      <c r="F85" s="253"/>
      <c r="G85" s="254"/>
      <c r="I85" s="76"/>
    </row>
    <row r="86" spans="1:9" s="70" customFormat="1" ht="16.5" customHeight="1">
      <c r="A86" s="68"/>
      <c r="B86" s="68"/>
      <c r="C86" s="68"/>
      <c r="D86" s="81" t="s">
        <v>55</v>
      </c>
      <c r="E86" s="252">
        <f>IF(OR(H78="",J78=""),"",IF(H78&lt;J78,G78,IF(H78&gt;=J78,E78)))</f>
      </c>
      <c r="F86" s="253"/>
      <c r="G86" s="254"/>
      <c r="I86" s="76"/>
    </row>
    <row r="87" spans="1:9" s="70" customFormat="1" ht="16.5" customHeight="1">
      <c r="A87" s="68"/>
      <c r="B87" s="68"/>
      <c r="C87" s="68"/>
      <c r="D87" s="81" t="s">
        <v>56</v>
      </c>
      <c r="E87" s="252">
        <f>IF(OR(H78="",J78=""),"",IF(H78&lt;J78,E78,IF(H78&gt;=J78,G78)))</f>
      </c>
      <c r="F87" s="253"/>
      <c r="G87" s="254"/>
      <c r="I87" s="76"/>
    </row>
    <row r="89" spans="1:10" ht="32.25" customHeight="1">
      <c r="A89" s="255" t="s">
        <v>35</v>
      </c>
      <c r="B89" s="255"/>
      <c r="C89" s="255"/>
      <c r="D89" s="255"/>
      <c r="E89" s="255"/>
      <c r="F89" s="255"/>
      <c r="G89" s="255"/>
      <c r="H89" s="255"/>
      <c r="I89" s="255"/>
      <c r="J89" s="255"/>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J89"/>
  <sheetViews>
    <sheetView showRowColHeaders="0" zoomScale="90" zoomScaleNormal="90" zoomScalePageLayoutView="0" workbookViewId="0" topLeftCell="A58">
      <selection activeCell="G10" sqref="G10:J18"/>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39" t="s">
        <v>38</v>
      </c>
      <c r="B1" s="240"/>
      <c r="C1" s="240"/>
      <c r="D1" s="241"/>
      <c r="E1" s="49"/>
      <c r="G1" s="239" t="s">
        <v>39</v>
      </c>
      <c r="H1" s="241"/>
      <c r="I1" s="51"/>
      <c r="J1" s="49"/>
    </row>
    <row r="2" spans="1:8" ht="14.25">
      <c r="A2" s="242" t="str">
        <f>Vorgaben!A2</f>
        <v>A1</v>
      </c>
      <c r="B2" s="243"/>
      <c r="C2" s="243"/>
      <c r="D2" s="244"/>
      <c r="E2" s="49"/>
      <c r="G2" s="245" t="str">
        <f>Vorgaben!B2</f>
        <v>B1</v>
      </c>
      <c r="H2" s="245"/>
    </row>
    <row r="3" spans="1:8" ht="14.25">
      <c r="A3" s="242" t="str">
        <f>Vorgaben!A3</f>
        <v>A2</v>
      </c>
      <c r="B3" s="243"/>
      <c r="C3" s="243"/>
      <c r="D3" s="244"/>
      <c r="E3" s="49"/>
      <c r="G3" s="245" t="str">
        <f>Vorgaben!B3</f>
        <v>B2</v>
      </c>
      <c r="H3" s="245"/>
    </row>
    <row r="4" spans="1:8" ht="13.5">
      <c r="A4" s="242" t="str">
        <f>Vorgaben!A4</f>
        <v>A3</v>
      </c>
      <c r="B4" s="243"/>
      <c r="C4" s="243"/>
      <c r="D4" s="244"/>
      <c r="E4" s="49"/>
      <c r="G4" s="245" t="str">
        <f>Vorgaben!B4</f>
        <v>B3</v>
      </c>
      <c r="H4" s="245"/>
    </row>
    <row r="5" spans="1:8" ht="13.5">
      <c r="A5" s="242" t="str">
        <f>Vorgaben!A5</f>
        <v>A4</v>
      </c>
      <c r="B5" s="243"/>
      <c r="C5" s="243"/>
      <c r="D5" s="244"/>
      <c r="E5" s="49"/>
      <c r="G5" s="245" t="str">
        <f>Vorgaben!B5</f>
        <v>B4</v>
      </c>
      <c r="H5" s="245"/>
    </row>
    <row r="6" spans="1:8" ht="13.5">
      <c r="A6" s="242" t="str">
        <f>Vorgaben!A6</f>
        <v>A5</v>
      </c>
      <c r="B6" s="243"/>
      <c r="C6" s="243"/>
      <c r="D6" s="244"/>
      <c r="E6" s="49"/>
      <c r="G6" s="245" t="str">
        <f>Vorgaben!B6</f>
        <v>B5</v>
      </c>
      <c r="H6" s="245"/>
    </row>
    <row r="7" spans="1:8" ht="13.5">
      <c r="A7" s="242" t="str">
        <f>Vorgaben!A7</f>
        <v>A6</v>
      </c>
      <c r="B7" s="243"/>
      <c r="C7" s="243"/>
      <c r="D7" s="244"/>
      <c r="E7" s="49"/>
      <c r="G7" s="245" t="str">
        <f>Vorgaben!B7</f>
        <v>B6</v>
      </c>
      <c r="H7" s="245"/>
    </row>
    <row r="8" spans="1:8" ht="13.5">
      <c r="A8" s="242">
        <f>Vorgaben!A8</f>
        <v>0</v>
      </c>
      <c r="B8" s="243"/>
      <c r="C8" s="243"/>
      <c r="D8" s="244"/>
      <c r="E8" s="49"/>
      <c r="G8" s="245">
        <f>Vorgaben!B8</f>
        <v>0</v>
      </c>
      <c r="H8" s="245"/>
    </row>
    <row r="9" spans="1:8" ht="13.5">
      <c r="A9" s="242">
        <f>Vorgaben!A9</f>
        <v>0</v>
      </c>
      <c r="B9" s="243"/>
      <c r="C9" s="243"/>
      <c r="D9" s="244"/>
      <c r="E9" s="49"/>
      <c r="G9" s="245">
        <f>Vorgaben!B9</f>
        <v>0</v>
      </c>
      <c r="H9" s="245"/>
    </row>
    <row r="10" spans="1:7" ht="30" customHeight="1">
      <c r="A10" s="249" t="s">
        <v>65</v>
      </c>
      <c r="B10" s="249"/>
      <c r="C10" s="249"/>
      <c r="D10" s="249"/>
      <c r="E10" s="249"/>
      <c r="G10" s="49"/>
    </row>
    <row r="11" spans="1:10" s="66" customFormat="1" ht="27.75" customHeight="1">
      <c r="A11" s="93" t="s">
        <v>4</v>
      </c>
      <c r="B11" s="94" t="s">
        <v>5</v>
      </c>
      <c r="C11" s="250" t="s">
        <v>6</v>
      </c>
      <c r="D11" s="250"/>
      <c r="E11" s="95" t="s">
        <v>34</v>
      </c>
      <c r="F11" s="95"/>
      <c r="G11" s="95"/>
      <c r="H11" s="251"/>
      <c r="I11" s="251"/>
      <c r="J11" s="251"/>
    </row>
    <row r="12" spans="1:10" s="100" customFormat="1" ht="19.5" customHeight="1">
      <c r="A12" s="105">
        <f>Vorgaben!D13</f>
        <v>0.375</v>
      </c>
      <c r="B12" s="106">
        <v>1</v>
      </c>
      <c r="C12" s="107" t="s">
        <v>42</v>
      </c>
      <c r="D12" s="126" t="s">
        <v>44</v>
      </c>
      <c r="E12" s="109" t="str">
        <f>A2</f>
        <v>A1</v>
      </c>
      <c r="F12" s="110" t="s">
        <v>8</v>
      </c>
      <c r="G12" s="111" t="str">
        <f>A3</f>
        <v>A2</v>
      </c>
      <c r="H12" s="104">
        <f>IF(Spielplan!H21="","",Spielplan!H21)</f>
      </c>
      <c r="I12" s="110" t="s">
        <v>9</v>
      </c>
      <c r="J12" s="104">
        <f>IF(Spielplan!J21="","",Spielplan!J21)</f>
      </c>
    </row>
    <row r="13" spans="1:10" s="100" customFormat="1" ht="19.5" customHeight="1">
      <c r="A13" s="112">
        <f>A12</f>
        <v>0.375</v>
      </c>
      <c r="B13" s="113">
        <v>2</v>
      </c>
      <c r="C13" s="114" t="s">
        <v>42</v>
      </c>
      <c r="D13" s="102" t="s">
        <v>45</v>
      </c>
      <c r="E13" s="116" t="str">
        <f>A4</f>
        <v>A3</v>
      </c>
      <c r="F13" s="117" t="s">
        <v>8</v>
      </c>
      <c r="G13" s="118" t="str">
        <f>A5</f>
        <v>A4</v>
      </c>
      <c r="H13" s="104">
        <f>IF(Spielplan!H24="","",Spielplan!H24)</f>
      </c>
      <c r="I13" s="110" t="s">
        <v>9</v>
      </c>
      <c r="J13" s="104">
        <f>IF(Spielplan!J24="","",Spielplan!J24)</f>
      </c>
    </row>
    <row r="14" spans="1:10" s="100" customFormat="1" ht="19.5" customHeight="1">
      <c r="A14" s="119">
        <f>A13</f>
        <v>0.375</v>
      </c>
      <c r="B14" s="120">
        <v>3</v>
      </c>
      <c r="C14" s="121" t="s">
        <v>42</v>
      </c>
      <c r="D14" s="122" t="s">
        <v>46</v>
      </c>
      <c r="E14" s="123" t="str">
        <f>A6</f>
        <v>A5</v>
      </c>
      <c r="F14" s="124" t="s">
        <v>8</v>
      </c>
      <c r="G14" s="125" t="str">
        <f>A7</f>
        <v>A6</v>
      </c>
      <c r="H14" s="104">
        <f>IF(Spielplan!H27="","",Spielplan!H27)</f>
      </c>
      <c r="I14" s="110" t="s">
        <v>9</v>
      </c>
      <c r="J14" s="104">
        <f>IF(Spielplan!J27="","",Spielplan!J27)</f>
      </c>
    </row>
    <row r="15" spans="1:10" s="100" customFormat="1" ht="19.5" customHeight="1">
      <c r="A15" s="128">
        <f>A12+Vorgaben!$D$3+Vorgaben!$D$5</f>
        <v>0.3854166666666667</v>
      </c>
      <c r="B15" s="129">
        <v>4</v>
      </c>
      <c r="C15" s="130" t="s">
        <v>43</v>
      </c>
      <c r="D15" s="131" t="s">
        <v>44</v>
      </c>
      <c r="E15" s="132" t="str">
        <f>G2</f>
        <v>B1</v>
      </c>
      <c r="F15" s="133" t="s">
        <v>8</v>
      </c>
      <c r="G15" s="134" t="str">
        <f>G3</f>
        <v>B2</v>
      </c>
      <c r="H15" s="104">
        <f>IF(Spielplan!H22="","",Spielplan!H22)</f>
      </c>
      <c r="I15" s="110" t="s">
        <v>9</v>
      </c>
      <c r="J15" s="104">
        <f>IF(Spielplan!J22="","",Spielplan!J22)</f>
      </c>
    </row>
    <row r="16" spans="1:10" s="100" customFormat="1" ht="19.5" customHeight="1">
      <c r="A16" s="128">
        <f>A15</f>
        <v>0.3854166666666667</v>
      </c>
      <c r="B16" s="135">
        <v>5</v>
      </c>
      <c r="C16" s="136" t="s">
        <v>43</v>
      </c>
      <c r="D16" s="137" t="s">
        <v>45</v>
      </c>
      <c r="E16" s="138" t="str">
        <f>G4</f>
        <v>B3</v>
      </c>
      <c r="F16" s="139" t="s">
        <v>8</v>
      </c>
      <c r="G16" s="140" t="str">
        <f>G5</f>
        <v>B4</v>
      </c>
      <c r="H16" s="104">
        <f>IF(Spielplan!H25="","",Spielplan!H25)</f>
      </c>
      <c r="I16" s="110" t="s">
        <v>9</v>
      </c>
      <c r="J16" s="104">
        <f>IF(Spielplan!J25="","",Spielplan!J25)</f>
      </c>
    </row>
    <row r="17" spans="1:10" s="100" customFormat="1" ht="19.5" customHeight="1">
      <c r="A17" s="141">
        <f>A16</f>
        <v>0.3854166666666667</v>
      </c>
      <c r="B17" s="142">
        <v>6</v>
      </c>
      <c r="C17" s="143" t="s">
        <v>43</v>
      </c>
      <c r="D17" s="144" t="s">
        <v>46</v>
      </c>
      <c r="E17" s="145" t="str">
        <f>G6</f>
        <v>B5</v>
      </c>
      <c r="F17" s="146" t="s">
        <v>8</v>
      </c>
      <c r="G17" s="147" t="str">
        <f>G7</f>
        <v>B6</v>
      </c>
      <c r="H17" s="104">
        <f>IF(Spielplan!H28="","",Spielplan!H28)</f>
      </c>
      <c r="I17" s="110" t="s">
        <v>9</v>
      </c>
      <c r="J17" s="104">
        <f>IF(Spielplan!J28="","",Spielplan!J28)</f>
      </c>
    </row>
    <row r="18" spans="1:10" s="100" customFormat="1" ht="19.5" customHeight="1">
      <c r="A18" s="112">
        <f>A15+Vorgaben!$D$3+Vorgaben!$D$5</f>
        <v>0.39583333333333337</v>
      </c>
      <c r="B18" s="106">
        <v>7</v>
      </c>
      <c r="C18" s="107" t="s">
        <v>42</v>
      </c>
      <c r="D18" s="108" t="s">
        <v>44</v>
      </c>
      <c r="E18" s="109">
        <f>A8</f>
        <v>0</v>
      </c>
      <c r="F18" s="110" t="s">
        <v>8</v>
      </c>
      <c r="G18" s="111">
        <f>A9</f>
        <v>0</v>
      </c>
      <c r="H18" s="104">
        <f>IF(Spielplan!H33="","",Spielplan!H33)</f>
      </c>
      <c r="I18" s="110" t="s">
        <v>9</v>
      </c>
      <c r="J18" s="104">
        <f>IF(Spielplan!J33="","",Spielplan!J33)</f>
      </c>
    </row>
    <row r="19" spans="1:10" s="100" customFormat="1" ht="19.5" customHeight="1">
      <c r="A19" s="112">
        <f>A18</f>
        <v>0.39583333333333337</v>
      </c>
      <c r="B19" s="113">
        <v>8</v>
      </c>
      <c r="C19" s="114" t="s">
        <v>42</v>
      </c>
      <c r="D19" s="115" t="s">
        <v>45</v>
      </c>
      <c r="E19" s="116" t="str">
        <f>A4</f>
        <v>A3</v>
      </c>
      <c r="F19" s="117" t="s">
        <v>8</v>
      </c>
      <c r="G19" s="118" t="str">
        <f>A2</f>
        <v>A1</v>
      </c>
      <c r="H19" s="104">
        <f>IF(Spielplan!H30="","",Spielplan!H30)</f>
      </c>
      <c r="I19" s="110" t="s">
        <v>9</v>
      </c>
      <c r="J19" s="104">
        <f>IF(Spielplan!J30="","",Spielplan!J30)</f>
      </c>
    </row>
    <row r="20" spans="1:10" s="100" customFormat="1" ht="19.5" customHeight="1">
      <c r="A20" s="119">
        <f>A19</f>
        <v>0.39583333333333337</v>
      </c>
      <c r="B20" s="120">
        <v>9</v>
      </c>
      <c r="C20" s="121" t="s">
        <v>42</v>
      </c>
      <c r="D20" s="127" t="s">
        <v>45</v>
      </c>
      <c r="E20" s="123" t="str">
        <f>A5</f>
        <v>A4</v>
      </c>
      <c r="F20" s="124" t="s">
        <v>8</v>
      </c>
      <c r="G20" s="125" t="str">
        <f>A3</f>
        <v>A2</v>
      </c>
      <c r="H20" s="104">
        <f>IF(Spielplan!H47="","",Spielplan!H47)</f>
      </c>
      <c r="I20" s="110" t="s">
        <v>9</v>
      </c>
      <c r="J20" s="104">
        <f>IF(Spielplan!J47="","",Spielplan!J47)</f>
      </c>
    </row>
    <row r="21" spans="1:10" s="100" customFormat="1" ht="19.5" customHeight="1">
      <c r="A21" s="128">
        <f>A18+Vorgaben!$D$3+Vorgaben!$D$5</f>
        <v>0.40625000000000006</v>
      </c>
      <c r="B21" s="129">
        <v>10</v>
      </c>
      <c r="C21" s="130" t="s">
        <v>43</v>
      </c>
      <c r="D21" s="131" t="s">
        <v>44</v>
      </c>
      <c r="E21" s="132">
        <f>G8</f>
        <v>0</v>
      </c>
      <c r="F21" s="133" t="s">
        <v>8</v>
      </c>
      <c r="G21" s="134">
        <f>G9</f>
        <v>0</v>
      </c>
      <c r="H21" s="104">
        <f>IF(Spielplan!H48="","",Spielplan!H48)</f>
      </c>
      <c r="I21" s="110" t="s">
        <v>9</v>
      </c>
      <c r="J21" s="104">
        <f>IF(Spielplan!J48="","",Spielplan!J48)</f>
      </c>
    </row>
    <row r="22" spans="1:10" s="100" customFormat="1" ht="19.5" customHeight="1">
      <c r="A22" s="128">
        <f>A21</f>
        <v>0.40625000000000006</v>
      </c>
      <c r="B22" s="135">
        <v>11</v>
      </c>
      <c r="C22" s="136" t="s">
        <v>43</v>
      </c>
      <c r="D22" s="137" t="s">
        <v>45</v>
      </c>
      <c r="E22" s="138" t="str">
        <f>G4</f>
        <v>B3</v>
      </c>
      <c r="F22" s="139" t="s">
        <v>8</v>
      </c>
      <c r="G22" s="140" t="str">
        <f>G2</f>
        <v>B1</v>
      </c>
      <c r="H22" s="104">
        <f>IF(Spielplan!H31="","",Spielplan!H31)</f>
      </c>
      <c r="I22" s="110" t="s">
        <v>9</v>
      </c>
      <c r="J22" s="104">
        <f>IF(Spielplan!J31="","",Spielplan!J31)</f>
      </c>
    </row>
    <row r="23" spans="1:10" s="100" customFormat="1" ht="19.5" customHeight="1">
      <c r="A23" s="141">
        <f>A22</f>
        <v>0.40625000000000006</v>
      </c>
      <c r="B23" s="142">
        <v>12</v>
      </c>
      <c r="C23" s="143" t="s">
        <v>43</v>
      </c>
      <c r="D23" s="144" t="s">
        <v>46</v>
      </c>
      <c r="E23" s="145" t="str">
        <f>G5</f>
        <v>B4</v>
      </c>
      <c r="F23" s="146" t="s">
        <v>8</v>
      </c>
      <c r="G23" s="147" t="str">
        <f>G3</f>
        <v>B2</v>
      </c>
      <c r="H23" s="104">
        <f>IF(Spielplan!H49="","",Spielplan!H49)</f>
      </c>
      <c r="I23" s="110" t="s">
        <v>9</v>
      </c>
      <c r="J23" s="104">
        <f>IF(Spielplan!J49="","",Spielplan!J49)</f>
      </c>
    </row>
    <row r="24" spans="1:10" s="100" customFormat="1" ht="19.5" customHeight="1">
      <c r="A24" s="112">
        <f>A21+Vorgaben!$D$3+Vorgaben!$D$5</f>
        <v>0.41666666666666674</v>
      </c>
      <c r="B24" s="106">
        <v>13</v>
      </c>
      <c r="C24" s="107" t="s">
        <v>42</v>
      </c>
      <c r="D24" s="108" t="s">
        <v>44</v>
      </c>
      <c r="E24" s="109">
        <f>A8</f>
        <v>0</v>
      </c>
      <c r="F24" s="110" t="s">
        <v>8</v>
      </c>
      <c r="G24" s="111" t="str">
        <f>A6</f>
        <v>A5</v>
      </c>
      <c r="H24" s="104">
        <f>IF(Spielplan!H71="","",Spielplan!H71)</f>
      </c>
      <c r="I24" s="110" t="s">
        <v>9</v>
      </c>
      <c r="J24" s="104">
        <f>IF(Spielplan!J71="","",Spielplan!J71)</f>
      </c>
    </row>
    <row r="25" spans="1:10" s="100" customFormat="1" ht="19.5" customHeight="1">
      <c r="A25" s="112">
        <f>A24</f>
        <v>0.41666666666666674</v>
      </c>
      <c r="B25" s="113">
        <v>14</v>
      </c>
      <c r="C25" s="114" t="s">
        <v>42</v>
      </c>
      <c r="D25" s="115" t="s">
        <v>45</v>
      </c>
      <c r="E25" s="116" t="str">
        <f>A7</f>
        <v>A6</v>
      </c>
      <c r="F25" s="117" t="s">
        <v>8</v>
      </c>
      <c r="G25" s="118">
        <f>A9</f>
        <v>0</v>
      </c>
      <c r="H25" s="104">
        <f>IF(Spielplan!H72="","",Spielplan!H72)</f>
      </c>
      <c r="I25" s="110" t="s">
        <v>9</v>
      </c>
      <c r="J25" s="104">
        <f>IF(Spielplan!J72="","",Spielplan!J72)</f>
      </c>
    </row>
    <row r="26" spans="1:10" s="100" customFormat="1" ht="19.5" customHeight="1">
      <c r="A26" s="119">
        <f>A25</f>
        <v>0.41666666666666674</v>
      </c>
      <c r="B26" s="120">
        <v>15</v>
      </c>
      <c r="C26" s="121" t="s">
        <v>42</v>
      </c>
      <c r="D26" s="127" t="s">
        <v>45</v>
      </c>
      <c r="E26" s="123" t="str">
        <f>A3</f>
        <v>A2</v>
      </c>
      <c r="F26" s="124" t="s">
        <v>8</v>
      </c>
      <c r="G26" s="125" t="str">
        <f>A4</f>
        <v>A3</v>
      </c>
      <c r="H26" s="104">
        <f>IF(Spielplan!H66="","",Spielplan!H66)</f>
      </c>
      <c r="I26" s="110" t="s">
        <v>9</v>
      </c>
      <c r="J26" s="104">
        <f>IF(Spielplan!J66="","",Spielplan!J66)</f>
      </c>
    </row>
    <row r="27" spans="1:10" s="100" customFormat="1" ht="19.5" customHeight="1">
      <c r="A27" s="128">
        <f>A24+Vorgaben!$D$3+Vorgaben!$D$5</f>
        <v>0.4270833333333334</v>
      </c>
      <c r="B27" s="129">
        <v>16</v>
      </c>
      <c r="C27" s="130" t="s">
        <v>43</v>
      </c>
      <c r="D27" s="131" t="s">
        <v>44</v>
      </c>
      <c r="E27" s="132">
        <f>G8</f>
        <v>0</v>
      </c>
      <c r="F27" s="133" t="s">
        <v>8</v>
      </c>
      <c r="G27" s="134" t="str">
        <f>G6</f>
        <v>B5</v>
      </c>
      <c r="H27" s="104">
        <f>IF(Spielplan!H73="","",Spielplan!H73)</f>
      </c>
      <c r="I27" s="110" t="s">
        <v>9</v>
      </c>
      <c r="J27" s="104">
        <f>IF(Spielplan!J73="","",Spielplan!J73)</f>
      </c>
    </row>
    <row r="28" spans="1:10" s="100" customFormat="1" ht="19.5" customHeight="1">
      <c r="A28" s="128">
        <f>A27</f>
        <v>0.4270833333333334</v>
      </c>
      <c r="B28" s="135">
        <v>17</v>
      </c>
      <c r="C28" s="136" t="s">
        <v>43</v>
      </c>
      <c r="D28" s="137" t="s">
        <v>45</v>
      </c>
      <c r="E28" s="138" t="str">
        <f>G7</f>
        <v>B6</v>
      </c>
      <c r="F28" s="139" t="s">
        <v>8</v>
      </c>
      <c r="G28" s="140">
        <f>G9</f>
        <v>0</v>
      </c>
      <c r="H28" s="104">
        <f>IF(Spielplan!H78="","",Spielplan!H78)</f>
      </c>
      <c r="I28" s="110" t="s">
        <v>9</v>
      </c>
      <c r="J28" s="104">
        <f>IF(Spielplan!J78="","",Spielplan!J78)</f>
      </c>
    </row>
    <row r="29" spans="1:10" s="100" customFormat="1" ht="19.5" customHeight="1">
      <c r="A29" s="141">
        <f>A28</f>
        <v>0.4270833333333334</v>
      </c>
      <c r="B29" s="142">
        <v>18</v>
      </c>
      <c r="C29" s="143" t="s">
        <v>43</v>
      </c>
      <c r="D29" s="144" t="s">
        <v>46</v>
      </c>
      <c r="E29" s="145" t="str">
        <f>G3</f>
        <v>B2</v>
      </c>
      <c r="F29" s="146" t="s">
        <v>8</v>
      </c>
      <c r="G29" s="147" t="str">
        <f>G4</f>
        <v>B3</v>
      </c>
      <c r="H29" s="104">
        <f>IF(Spielplan!H67="","",Spielplan!H67)</f>
      </c>
      <c r="I29" s="110" t="s">
        <v>9</v>
      </c>
      <c r="J29" s="104">
        <f>IF(Spielplan!J67="","",Spielplan!J67)</f>
      </c>
    </row>
    <row r="30" spans="1:10" s="100" customFormat="1" ht="19.5" customHeight="1">
      <c r="A30" s="112">
        <f>A27+Vorgaben!$D$3+Vorgaben!$D$5</f>
        <v>0.4375000000000001</v>
      </c>
      <c r="B30" s="106">
        <v>19</v>
      </c>
      <c r="C30" s="107" t="s">
        <v>42</v>
      </c>
      <c r="D30" s="108" t="s">
        <v>44</v>
      </c>
      <c r="E30" s="109" t="str">
        <f>A5</f>
        <v>A4</v>
      </c>
      <c r="F30" s="110" t="s">
        <v>8</v>
      </c>
      <c r="G30" s="111" t="str">
        <f>A2</f>
        <v>A1</v>
      </c>
      <c r="H30" s="104">
        <f>IF(Spielplan!H54="","",Spielplan!H54)</f>
      </c>
      <c r="I30" s="110" t="s">
        <v>9</v>
      </c>
      <c r="J30" s="104">
        <f>IF(Spielplan!J54="","",Spielplan!J54)</f>
      </c>
    </row>
    <row r="31" spans="1:10" s="100" customFormat="1" ht="19.5" customHeight="1">
      <c r="A31" s="112">
        <f>A30</f>
        <v>0.4375000000000001</v>
      </c>
      <c r="B31" s="113">
        <v>20</v>
      </c>
      <c r="C31" s="114" t="s">
        <v>42</v>
      </c>
      <c r="D31" s="115" t="s">
        <v>45</v>
      </c>
      <c r="E31" s="116" t="str">
        <f>A6</f>
        <v>A5</v>
      </c>
      <c r="F31" s="117" t="s">
        <v>8</v>
      </c>
      <c r="G31" s="118">
        <f>A9</f>
        <v>0</v>
      </c>
      <c r="H31" s="104">
        <f>IF(Spielplan!H79="","",Spielplan!H79)</f>
      </c>
      <c r="I31" s="110" t="s">
        <v>9</v>
      </c>
      <c r="J31" s="104">
        <f>IF(Spielplan!J79="","",Spielplan!J79)</f>
      </c>
    </row>
    <row r="32" spans="1:10" s="100" customFormat="1" ht="19.5" customHeight="1">
      <c r="A32" s="119">
        <f>A31</f>
        <v>0.4375000000000001</v>
      </c>
      <c r="B32" s="120">
        <v>21</v>
      </c>
      <c r="C32" s="121" t="s">
        <v>42</v>
      </c>
      <c r="D32" s="127" t="s">
        <v>45</v>
      </c>
      <c r="E32" s="123" t="str">
        <f>A7</f>
        <v>A6</v>
      </c>
      <c r="F32" s="124" t="s">
        <v>8</v>
      </c>
      <c r="G32" s="125">
        <f>A8</f>
        <v>0</v>
      </c>
      <c r="H32" s="104">
        <f>IF(Spielplan!H83="","",Spielplan!H83)</f>
      </c>
      <c r="I32" s="110" t="s">
        <v>9</v>
      </c>
      <c r="J32" s="104">
        <f>IF(Spielplan!J83="","",Spielplan!J83)</f>
      </c>
    </row>
    <row r="33" spans="1:10" s="100" customFormat="1" ht="19.5" customHeight="1">
      <c r="A33" s="128">
        <f>A30+Vorgaben!$D$3+Vorgaben!$D$5</f>
        <v>0.4479166666666668</v>
      </c>
      <c r="B33" s="129">
        <v>22</v>
      </c>
      <c r="C33" s="130" t="s">
        <v>43</v>
      </c>
      <c r="D33" s="131" t="s">
        <v>44</v>
      </c>
      <c r="E33" s="132" t="str">
        <f>G5</f>
        <v>B4</v>
      </c>
      <c r="F33" s="133" t="s">
        <v>8</v>
      </c>
      <c r="G33" s="134" t="str">
        <f>G2</f>
        <v>B1</v>
      </c>
      <c r="H33" s="104">
        <f>IF(Spielplan!H55="","",Spielplan!H55)</f>
      </c>
      <c r="I33" s="110" t="s">
        <v>9</v>
      </c>
      <c r="J33" s="104">
        <f>IF(Spielplan!J55="","",Spielplan!J55)</f>
      </c>
    </row>
    <row r="34" spans="1:10" s="100" customFormat="1" ht="19.5" customHeight="1">
      <c r="A34" s="128">
        <f>A33</f>
        <v>0.4479166666666668</v>
      </c>
      <c r="B34" s="135">
        <v>23</v>
      </c>
      <c r="C34" s="136" t="s">
        <v>43</v>
      </c>
      <c r="D34" s="137" t="s">
        <v>45</v>
      </c>
      <c r="E34" s="138" t="str">
        <f>G6</f>
        <v>B5</v>
      </c>
      <c r="F34" s="139" t="s">
        <v>8</v>
      </c>
      <c r="G34" s="140">
        <f>G9</f>
        <v>0</v>
      </c>
      <c r="H34" s="104">
        <f>IF(Spielplan!H84="","",Spielplan!H84)</f>
      </c>
      <c r="I34" s="110" t="s">
        <v>9</v>
      </c>
      <c r="J34" s="104">
        <f>IF(Spielplan!J84="","",Spielplan!J84)</f>
      </c>
    </row>
    <row r="35" spans="1:10" s="100" customFormat="1" ht="19.5" customHeight="1">
      <c r="A35" s="141">
        <f>A34</f>
        <v>0.4479166666666668</v>
      </c>
      <c r="B35" s="142">
        <v>24</v>
      </c>
      <c r="C35" s="143" t="s">
        <v>43</v>
      </c>
      <c r="D35" s="144" t="s">
        <v>46</v>
      </c>
      <c r="E35" s="145" t="str">
        <f>G7</f>
        <v>B6</v>
      </c>
      <c r="F35" s="146" t="s">
        <v>8</v>
      </c>
      <c r="G35" s="147">
        <f>G8</f>
        <v>0</v>
      </c>
      <c r="H35" s="104">
        <f>IF(Spielplan!H85="","",Spielplan!H85)</f>
      </c>
      <c r="I35" s="110" t="s">
        <v>9</v>
      </c>
      <c r="J35" s="104">
        <f>IF(Spielplan!J85="","",Spielplan!J85)</f>
      </c>
    </row>
    <row r="36" spans="1:10" s="100" customFormat="1" ht="19.5" customHeight="1">
      <c r="A36" s="112">
        <f>A33+Vorgaben!$D$3+Vorgaben!$D$5</f>
        <v>0.4583333333333335</v>
      </c>
      <c r="B36" s="106">
        <v>25</v>
      </c>
      <c r="C36" s="107" t="s">
        <v>42</v>
      </c>
      <c r="D36" s="108" t="s">
        <v>44</v>
      </c>
      <c r="E36" s="109">
        <f>A9</f>
        <v>0</v>
      </c>
      <c r="F36" s="110" t="s">
        <v>8</v>
      </c>
      <c r="G36" s="111" t="str">
        <f>A3</f>
        <v>A2</v>
      </c>
      <c r="H36" s="104">
        <f>IF(Spielplan!H90="","",Spielplan!H90)</f>
      </c>
      <c r="I36" s="110" t="s">
        <v>9</v>
      </c>
      <c r="J36" s="104">
        <f>IF(Spielplan!J90="","",Spielplan!J90)</f>
      </c>
    </row>
    <row r="37" spans="1:10" s="100" customFormat="1" ht="19.5" customHeight="1">
      <c r="A37" s="112">
        <f>A36</f>
        <v>0.4583333333333335</v>
      </c>
      <c r="B37" s="113">
        <v>26</v>
      </c>
      <c r="C37" s="114" t="s">
        <v>42</v>
      </c>
      <c r="D37" s="115" t="s">
        <v>45</v>
      </c>
      <c r="E37" s="116" t="str">
        <f>A6</f>
        <v>A5</v>
      </c>
      <c r="F37" s="117" t="s">
        <v>8</v>
      </c>
      <c r="G37" s="118" t="str">
        <f>A4</f>
        <v>A3</v>
      </c>
      <c r="H37" s="104">
        <f>IF(Spielplan!H60="","",Spielplan!H60)</f>
      </c>
      <c r="I37" s="110" t="s">
        <v>9</v>
      </c>
      <c r="J37" s="104">
        <f>IF(Spielplan!J60="","",Spielplan!J60)</f>
      </c>
    </row>
    <row r="38" spans="1:10" s="100" customFormat="1" ht="19.5" customHeight="1">
      <c r="A38" s="119">
        <f>A37</f>
        <v>0.4583333333333335</v>
      </c>
      <c r="B38" s="120">
        <v>27</v>
      </c>
      <c r="C38" s="121" t="s">
        <v>42</v>
      </c>
      <c r="D38" s="127" t="s">
        <v>45</v>
      </c>
      <c r="E38" s="123" t="str">
        <f>A7</f>
        <v>A6</v>
      </c>
      <c r="F38" s="124" t="s">
        <v>8</v>
      </c>
      <c r="G38" s="125" t="str">
        <f>A2</f>
        <v>A1</v>
      </c>
      <c r="H38" s="104">
        <f>IF(Spielplan!H63="","",Spielplan!H63)</f>
      </c>
      <c r="I38" s="110" t="s">
        <v>9</v>
      </c>
      <c r="J38" s="104">
        <f>IF(Spielplan!J63="","",Spielplan!J63)</f>
      </c>
    </row>
    <row r="39" spans="1:10" s="100" customFormat="1" ht="19.5" customHeight="1">
      <c r="A39" s="128">
        <f>A36+Vorgaben!$D$3+Vorgaben!$D$5</f>
        <v>0.46875000000000017</v>
      </c>
      <c r="B39" s="129">
        <v>28</v>
      </c>
      <c r="C39" s="130" t="s">
        <v>43</v>
      </c>
      <c r="D39" s="131" t="s">
        <v>44</v>
      </c>
      <c r="E39" s="132">
        <f>G9</f>
        <v>0</v>
      </c>
      <c r="F39" s="133" t="s">
        <v>8</v>
      </c>
      <c r="G39" s="134" t="str">
        <f>G3</f>
        <v>B2</v>
      </c>
      <c r="H39" s="104">
        <f>IF(Spielplan!H91="","",Spielplan!H91)</f>
      </c>
      <c r="I39" s="110" t="s">
        <v>9</v>
      </c>
      <c r="J39" s="104">
        <f>IF(Spielplan!J91="","",Spielplan!J91)</f>
      </c>
    </row>
    <row r="40" spans="1:10" s="100" customFormat="1" ht="19.5" customHeight="1">
      <c r="A40" s="128">
        <f>A39</f>
        <v>0.46875000000000017</v>
      </c>
      <c r="B40" s="135">
        <v>29</v>
      </c>
      <c r="C40" s="136" t="s">
        <v>43</v>
      </c>
      <c r="D40" s="137" t="s">
        <v>45</v>
      </c>
      <c r="E40" s="138" t="str">
        <f>G6</f>
        <v>B5</v>
      </c>
      <c r="F40" s="139" t="s">
        <v>8</v>
      </c>
      <c r="G40" s="140" t="str">
        <f>G4</f>
        <v>B3</v>
      </c>
      <c r="H40" s="104">
        <f>IF(Spielplan!H61="","",Spielplan!H61)</f>
      </c>
      <c r="I40" s="110" t="s">
        <v>9</v>
      </c>
      <c r="J40" s="104">
        <f>IF(Spielplan!J61="","",Spielplan!J61)</f>
      </c>
    </row>
    <row r="41" spans="1:10" s="100" customFormat="1" ht="19.5" customHeight="1">
      <c r="A41" s="141">
        <f>A40</f>
        <v>0.46875000000000017</v>
      </c>
      <c r="B41" s="142">
        <v>30</v>
      </c>
      <c r="C41" s="143" t="s">
        <v>43</v>
      </c>
      <c r="D41" s="144" t="s">
        <v>46</v>
      </c>
      <c r="E41" s="145" t="str">
        <f>G7</f>
        <v>B6</v>
      </c>
      <c r="F41" s="146" t="s">
        <v>8</v>
      </c>
      <c r="G41" s="147" t="str">
        <f>G2</f>
        <v>B1</v>
      </c>
      <c r="H41" s="104">
        <f>IF(Spielplan!H64="","",Spielplan!H64)</f>
      </c>
      <c r="I41" s="110" t="s">
        <v>9</v>
      </c>
      <c r="J41" s="104">
        <f>IF(Spielplan!J64="","",Spielplan!J64)</f>
      </c>
    </row>
    <row r="42" spans="1:10" s="100" customFormat="1" ht="19.5" customHeight="1">
      <c r="A42" s="112">
        <f>A39+Vorgaben!$D$3+Vorgaben!$D$5</f>
        <v>0.47916666666666685</v>
      </c>
      <c r="B42" s="96">
        <v>31</v>
      </c>
      <c r="C42" s="101" t="s">
        <v>42</v>
      </c>
      <c r="D42" s="108" t="s">
        <v>44</v>
      </c>
      <c r="E42" s="97" t="str">
        <f>A5</f>
        <v>A4</v>
      </c>
      <c r="F42" s="98" t="s">
        <v>8</v>
      </c>
      <c r="G42" s="99">
        <f>A8</f>
        <v>0</v>
      </c>
      <c r="H42" s="104">
        <f>IF(Spielplan!H94="","",Spielplan!H94)</f>
      </c>
      <c r="I42" s="110" t="s">
        <v>9</v>
      </c>
      <c r="J42" s="104">
        <f>IF(Spielplan!J94="","",Spielplan!J94)</f>
      </c>
    </row>
    <row r="43" spans="1:10" s="100" customFormat="1" ht="19.5" customHeight="1">
      <c r="A43" s="112">
        <f>A42</f>
        <v>0.47916666666666685</v>
      </c>
      <c r="B43" s="113">
        <v>32</v>
      </c>
      <c r="C43" s="114" t="s">
        <v>42</v>
      </c>
      <c r="D43" s="115" t="s">
        <v>45</v>
      </c>
      <c r="E43" s="116">
        <f>A9</f>
        <v>0</v>
      </c>
      <c r="F43" s="117" t="s">
        <v>8</v>
      </c>
      <c r="G43" s="118" t="str">
        <f>A4</f>
        <v>A3</v>
      </c>
      <c r="H43" s="104">
        <f>IF(Spielplan!H95="","",Spielplan!H95)</f>
      </c>
      <c r="I43" s="110" t="s">
        <v>9</v>
      </c>
      <c r="J43" s="104">
        <f>IF(Spielplan!J95="","",Spielplan!J95)</f>
      </c>
    </row>
    <row r="44" spans="1:10" s="100" customFormat="1" ht="19.5" customHeight="1">
      <c r="A44" s="119">
        <f>A43</f>
        <v>0.47916666666666685</v>
      </c>
      <c r="B44" s="96">
        <v>33</v>
      </c>
      <c r="C44" s="101" t="s">
        <v>42</v>
      </c>
      <c r="D44" s="127" t="s">
        <v>45</v>
      </c>
      <c r="E44" s="97" t="str">
        <f>A3</f>
        <v>A2</v>
      </c>
      <c r="F44" s="98" t="s">
        <v>8</v>
      </c>
      <c r="G44" s="99" t="str">
        <f>A6</f>
        <v>A5</v>
      </c>
      <c r="H44" s="104">
        <f>IF(Spielplan!H38="","",Spielplan!H38)</f>
      </c>
      <c r="I44" s="110" t="s">
        <v>9</v>
      </c>
      <c r="J44" s="104">
        <f>IF(Spielplan!J38="","",Spielplan!J38)</f>
      </c>
    </row>
    <row r="45" spans="1:10" s="100" customFormat="1" ht="19.5" customHeight="1">
      <c r="A45" s="128">
        <f>A42+Vorgaben!$D$3+Vorgaben!$D$5</f>
        <v>0.48958333333333354</v>
      </c>
      <c r="B45" s="129">
        <v>34</v>
      </c>
      <c r="C45" s="130" t="s">
        <v>43</v>
      </c>
      <c r="D45" s="131" t="s">
        <v>44</v>
      </c>
      <c r="E45" s="132" t="str">
        <f>G3</f>
        <v>B2</v>
      </c>
      <c r="F45" s="133" t="s">
        <v>8</v>
      </c>
      <c r="G45" s="134" t="str">
        <f>G6</f>
        <v>B5</v>
      </c>
      <c r="H45" s="104">
        <f>IF(Spielplan!H39="","",Spielplan!H39)</f>
      </c>
      <c r="I45" s="110" t="s">
        <v>9</v>
      </c>
      <c r="J45" s="104">
        <f>IF(Spielplan!J39="","",Spielplan!J39)</f>
      </c>
    </row>
    <row r="46" spans="1:10" s="100" customFormat="1" ht="19.5" customHeight="1">
      <c r="A46" s="128">
        <f>A45</f>
        <v>0.48958333333333354</v>
      </c>
      <c r="B46" s="135">
        <v>35</v>
      </c>
      <c r="C46" s="136" t="s">
        <v>43</v>
      </c>
      <c r="D46" s="137" t="s">
        <v>45</v>
      </c>
      <c r="E46" s="138" t="str">
        <f>G5</f>
        <v>B4</v>
      </c>
      <c r="F46" s="139" t="s">
        <v>8</v>
      </c>
      <c r="G46" s="140">
        <f>G8</f>
        <v>0</v>
      </c>
      <c r="H46" s="104">
        <f>IF(Spielplan!H100="","",Spielplan!H100)</f>
      </c>
      <c r="I46" s="110" t="s">
        <v>9</v>
      </c>
      <c r="J46" s="104">
        <f>IF(Spielplan!J100="","",Spielplan!J100)</f>
      </c>
    </row>
    <row r="47" spans="1:10" s="100" customFormat="1" ht="19.5" customHeight="1">
      <c r="A47" s="141">
        <f>A46</f>
        <v>0.48958333333333354</v>
      </c>
      <c r="B47" s="142">
        <v>36</v>
      </c>
      <c r="C47" s="143" t="s">
        <v>43</v>
      </c>
      <c r="D47" s="144" t="s">
        <v>46</v>
      </c>
      <c r="E47" s="145">
        <f>G9</f>
        <v>0</v>
      </c>
      <c r="F47" s="146" t="s">
        <v>8</v>
      </c>
      <c r="G47" s="147" t="str">
        <f>G4</f>
        <v>B3</v>
      </c>
      <c r="H47" s="104">
        <f>IF(Spielplan!H101="","",Spielplan!H101)</f>
      </c>
      <c r="I47" s="110" t="s">
        <v>9</v>
      </c>
      <c r="J47" s="104">
        <f>IF(Spielplan!J101="","",Spielplan!J101)</f>
      </c>
    </row>
    <row r="48" spans="1:10" s="100" customFormat="1" ht="19.5" customHeight="1">
      <c r="A48" s="112">
        <f>A45+Vorgaben!$D$3+Vorgaben!$D$5</f>
        <v>0.5000000000000002</v>
      </c>
      <c r="B48" s="96">
        <v>37</v>
      </c>
      <c r="C48" s="101" t="s">
        <v>42</v>
      </c>
      <c r="D48" s="108" t="s">
        <v>44</v>
      </c>
      <c r="E48" s="97" t="str">
        <f>A5</f>
        <v>A4</v>
      </c>
      <c r="F48" s="98" t="s">
        <v>8</v>
      </c>
      <c r="G48" s="99" t="str">
        <f>A7</f>
        <v>A6</v>
      </c>
      <c r="H48" s="104">
        <f>IF(Spielplan!H41="","",Spielplan!H41)</f>
      </c>
      <c r="I48" s="110" t="s">
        <v>9</v>
      </c>
      <c r="J48" s="104">
        <f>IF(Spielplan!J41="","",Spielplan!J41)</f>
      </c>
    </row>
    <row r="49" spans="1:10" s="100" customFormat="1" ht="19.5" customHeight="1">
      <c r="A49" s="112">
        <f>A48</f>
        <v>0.5000000000000002</v>
      </c>
      <c r="B49" s="113">
        <v>38</v>
      </c>
      <c r="C49" s="114" t="s">
        <v>42</v>
      </c>
      <c r="D49" s="115" t="s">
        <v>45</v>
      </c>
      <c r="E49" s="116" t="str">
        <f>A6</f>
        <v>A5</v>
      </c>
      <c r="F49" s="117" t="s">
        <v>8</v>
      </c>
      <c r="G49" s="118" t="str">
        <f>A5</f>
        <v>A4</v>
      </c>
      <c r="H49" s="104">
        <f>IF(Spielplan!H105="","",Spielplan!H105)</f>
      </c>
      <c r="I49" s="110" t="s">
        <v>9</v>
      </c>
      <c r="J49" s="104">
        <f>IF(Spielplan!J105="","",Spielplan!J105)</f>
        <v>0</v>
      </c>
    </row>
    <row r="50" spans="1:10" s="100" customFormat="1" ht="19.5" customHeight="1">
      <c r="A50" s="119">
        <f>A49</f>
        <v>0.5000000000000002</v>
      </c>
      <c r="B50" s="96">
        <v>39</v>
      </c>
      <c r="C50" s="101" t="s">
        <v>42</v>
      </c>
      <c r="D50" s="127" t="s">
        <v>45</v>
      </c>
      <c r="E50" s="97" t="str">
        <f>A2</f>
        <v>A1</v>
      </c>
      <c r="F50" s="98" t="s">
        <v>8</v>
      </c>
      <c r="G50" s="99">
        <f>A8</f>
        <v>0</v>
      </c>
      <c r="H50" s="104">
        <f>IF(Spielplan!H106="","",Spielplan!H106)</f>
      </c>
      <c r="I50" s="110" t="s">
        <v>9</v>
      </c>
      <c r="J50" s="104">
        <f>IF(Spielplan!J106="","",Spielplan!J106)</f>
      </c>
    </row>
    <row r="51" spans="1:10" s="100" customFormat="1" ht="19.5" customHeight="1">
      <c r="A51" s="128">
        <f>A48+Vorgaben!$D$3+Vorgaben!$D$5</f>
        <v>0.5104166666666669</v>
      </c>
      <c r="B51" s="129">
        <v>40</v>
      </c>
      <c r="C51" s="130" t="s">
        <v>43</v>
      </c>
      <c r="D51" s="131" t="s">
        <v>44</v>
      </c>
      <c r="E51" s="132" t="str">
        <f>G2</f>
        <v>B1</v>
      </c>
      <c r="F51" s="133" t="s">
        <v>8</v>
      </c>
      <c r="G51" s="134">
        <f>G8</f>
        <v>0</v>
      </c>
      <c r="H51" s="104">
        <f>IF(Spielplan!H107="","",Spielplan!H107)</f>
      </c>
      <c r="I51" s="110" t="s">
        <v>9</v>
      </c>
      <c r="J51" s="104">
        <f>IF(Spielplan!J107="","",Spielplan!J107)</f>
      </c>
    </row>
    <row r="52" spans="1:10" s="100" customFormat="1" ht="19.5" customHeight="1">
      <c r="A52" s="128">
        <f>A51</f>
        <v>0.5104166666666669</v>
      </c>
      <c r="B52" s="135">
        <v>41</v>
      </c>
      <c r="C52" s="136" t="s">
        <v>43</v>
      </c>
      <c r="D52" s="137" t="s">
        <v>45</v>
      </c>
      <c r="E52" s="138" t="str">
        <f>G5</f>
        <v>B4</v>
      </c>
      <c r="F52" s="139" t="s">
        <v>8</v>
      </c>
      <c r="G52" s="140" t="str">
        <f>G7</f>
        <v>B6</v>
      </c>
      <c r="H52" s="104">
        <f>IF(Spielplan!H42="","",Spielplan!H42)</f>
      </c>
      <c r="I52" s="110" t="s">
        <v>9</v>
      </c>
      <c r="J52" s="104">
        <f>IF(Spielplan!J42="","",Spielplan!J42)</f>
      </c>
    </row>
    <row r="53" spans="1:10" s="100" customFormat="1" ht="19.5" customHeight="1">
      <c r="A53" s="141">
        <f>A52</f>
        <v>0.5104166666666669</v>
      </c>
      <c r="B53" s="142">
        <v>42</v>
      </c>
      <c r="C53" s="143" t="s">
        <v>43</v>
      </c>
      <c r="D53" s="144" t="s">
        <v>46</v>
      </c>
      <c r="E53" s="145" t="str">
        <f>G6</f>
        <v>B5</v>
      </c>
      <c r="F53" s="146" t="s">
        <v>8</v>
      </c>
      <c r="G53" s="147" t="str">
        <f>G5</f>
        <v>B4</v>
      </c>
      <c r="H53" s="104">
        <f>IF(Spielplan!H108="","",Spielplan!H108)</f>
      </c>
      <c r="I53" s="110" t="s">
        <v>9</v>
      </c>
      <c r="J53" s="104">
        <f>IF(Spielplan!J108="","",Spielplan!J108)</f>
        <v>0</v>
      </c>
    </row>
    <row r="54" spans="1:10" s="100" customFormat="1" ht="19.5" customHeight="1">
      <c r="A54" s="112">
        <f>A51+Vorgaben!$D$3+Vorgaben!$D$5</f>
        <v>0.5208333333333335</v>
      </c>
      <c r="B54" s="96">
        <v>43</v>
      </c>
      <c r="C54" s="101" t="s">
        <v>42</v>
      </c>
      <c r="D54" s="108" t="s">
        <v>44</v>
      </c>
      <c r="E54" s="97" t="str">
        <f>A3</f>
        <v>A2</v>
      </c>
      <c r="F54" s="98" t="s">
        <v>8</v>
      </c>
      <c r="G54" s="99" t="str">
        <f>A7</f>
        <v>A6</v>
      </c>
      <c r="H54" s="104">
        <f>IF(Spielplan!H57="","",Spielplan!H57)</f>
      </c>
      <c r="I54" s="110" t="s">
        <v>9</v>
      </c>
      <c r="J54" s="104">
        <f>IF(Spielplan!J57="","",Spielplan!J57)</f>
      </c>
    </row>
    <row r="55" spans="1:10" s="100" customFormat="1" ht="19.5" customHeight="1">
      <c r="A55" s="112">
        <f>A54</f>
        <v>0.5208333333333335</v>
      </c>
      <c r="B55" s="96">
        <v>44</v>
      </c>
      <c r="C55" s="101" t="s">
        <v>42</v>
      </c>
      <c r="D55" s="115" t="s">
        <v>45</v>
      </c>
      <c r="E55" s="97" t="str">
        <f>A2</f>
        <v>A1</v>
      </c>
      <c r="F55" s="98" t="s">
        <v>8</v>
      </c>
      <c r="G55" s="99">
        <f>A9</f>
        <v>0</v>
      </c>
      <c r="H55" s="104">
        <f>IF(Spielplan!H112="","",Spielplan!H112)</f>
      </c>
      <c r="I55" s="110" t="s">
        <v>9</v>
      </c>
      <c r="J55" s="104">
        <f>IF(Spielplan!J112="","",Spielplan!J112)</f>
      </c>
    </row>
    <row r="56" spans="1:10" s="100" customFormat="1" ht="19.5" customHeight="1">
      <c r="A56" s="119">
        <f>A55</f>
        <v>0.5208333333333335</v>
      </c>
      <c r="B56" s="113">
        <v>45</v>
      </c>
      <c r="C56" s="114" t="s">
        <v>42</v>
      </c>
      <c r="D56" s="127" t="s">
        <v>45</v>
      </c>
      <c r="E56" s="116">
        <f>A8</f>
        <v>0</v>
      </c>
      <c r="F56" s="117" t="s">
        <v>8</v>
      </c>
      <c r="G56" s="118" t="str">
        <f>A4</f>
        <v>A3</v>
      </c>
      <c r="H56" s="104">
        <f>IF(Spielplan!H116="","",Spielplan!H116)</f>
      </c>
      <c r="I56" s="110" t="s">
        <v>9</v>
      </c>
      <c r="J56" s="104">
        <f>IF(Spielplan!J116="","",Spielplan!J116)</f>
      </c>
    </row>
    <row r="57" spans="1:10" s="100" customFormat="1" ht="19.5" customHeight="1">
      <c r="A57" s="128">
        <f>A54+Vorgaben!$D$3+Vorgaben!$D$5</f>
        <v>0.5312500000000001</v>
      </c>
      <c r="B57" s="129">
        <v>46</v>
      </c>
      <c r="C57" s="130" t="s">
        <v>43</v>
      </c>
      <c r="D57" s="131" t="s">
        <v>44</v>
      </c>
      <c r="E57" s="132" t="str">
        <f>G2</f>
        <v>B1</v>
      </c>
      <c r="F57" s="133" t="s">
        <v>8</v>
      </c>
      <c r="G57" s="134">
        <f>G9</f>
        <v>0</v>
      </c>
      <c r="H57" s="104">
        <f>IF(Spielplan!H117="","",Spielplan!H117)</f>
      </c>
      <c r="I57" s="110" t="s">
        <v>9</v>
      </c>
      <c r="J57" s="104">
        <f>IF(Spielplan!J117="","",Spielplan!J117)</f>
      </c>
    </row>
    <row r="58" spans="1:10" s="100" customFormat="1" ht="19.5" customHeight="1">
      <c r="A58" s="128">
        <f>A57</f>
        <v>0.5312500000000001</v>
      </c>
      <c r="B58" s="135">
        <v>47</v>
      </c>
      <c r="C58" s="136" t="s">
        <v>43</v>
      </c>
      <c r="D58" s="137" t="s">
        <v>45</v>
      </c>
      <c r="E58" s="138" t="str">
        <f>G3</f>
        <v>B2</v>
      </c>
      <c r="F58" s="139" t="s">
        <v>8</v>
      </c>
      <c r="G58" s="140" t="str">
        <f>G7</f>
        <v>B6</v>
      </c>
      <c r="H58" s="104">
        <f>IF(Spielplan!H58="","",Spielplan!H58)</f>
      </c>
      <c r="I58" s="110" t="s">
        <v>9</v>
      </c>
      <c r="J58" s="104">
        <f>IF(Spielplan!J58="","",Spielplan!J58)</f>
      </c>
    </row>
    <row r="59" spans="1:10" s="100" customFormat="1" ht="19.5" customHeight="1">
      <c r="A59" s="141">
        <f>A58</f>
        <v>0.5312500000000001</v>
      </c>
      <c r="B59" s="142">
        <v>48</v>
      </c>
      <c r="C59" s="143" t="s">
        <v>43</v>
      </c>
      <c r="D59" s="144" t="s">
        <v>46</v>
      </c>
      <c r="E59" s="145">
        <f>G8</f>
        <v>0</v>
      </c>
      <c r="F59" s="146" t="s">
        <v>8</v>
      </c>
      <c r="G59" s="147" t="str">
        <f>G4</f>
        <v>B3</v>
      </c>
      <c r="H59" s="104">
        <f>IF(Spielplan!H118="","",Spielplan!H118)</f>
      </c>
      <c r="I59" s="110" t="s">
        <v>9</v>
      </c>
      <c r="J59" s="104">
        <f>IF(Spielplan!J118="","",Spielplan!J118)</f>
      </c>
    </row>
    <row r="60" spans="1:10" s="100" customFormat="1" ht="19.5" customHeight="1">
      <c r="A60" s="112">
        <f>A57+Vorgaben!$D$3+Vorgaben!$D$5</f>
        <v>0.5416666666666667</v>
      </c>
      <c r="B60" s="96">
        <v>49</v>
      </c>
      <c r="C60" s="101" t="s">
        <v>42</v>
      </c>
      <c r="D60" s="108" t="s">
        <v>44</v>
      </c>
      <c r="E60" s="97">
        <f>A9</f>
        <v>0</v>
      </c>
      <c r="F60" s="98" t="s">
        <v>8</v>
      </c>
      <c r="G60" s="99" t="str">
        <f>A5</f>
        <v>A4</v>
      </c>
      <c r="H60" s="104">
        <f>IF(Spielplan!H123="","",Spielplan!H123)</f>
      </c>
      <c r="I60" s="110" t="s">
        <v>9</v>
      </c>
      <c r="J60" s="104">
        <f>IF(Spielplan!J123="","",Spielplan!J123)</f>
      </c>
    </row>
    <row r="61" spans="1:10" s="100" customFormat="1" ht="19.5" customHeight="1">
      <c r="A61" s="112">
        <f>A60</f>
        <v>0.5416666666666667</v>
      </c>
      <c r="B61" s="96">
        <v>50</v>
      </c>
      <c r="C61" s="101" t="s">
        <v>42</v>
      </c>
      <c r="D61" s="115" t="s">
        <v>45</v>
      </c>
      <c r="E61" s="97" t="str">
        <f>A2</f>
        <v>A1</v>
      </c>
      <c r="F61" s="98" t="s">
        <v>8</v>
      </c>
      <c r="G61" s="99" t="str">
        <f>A6</f>
        <v>A5</v>
      </c>
      <c r="H61" s="104">
        <f>IF(Spielplan!H44="","",Spielplan!H44)</f>
      </c>
      <c r="I61" s="110" t="s">
        <v>9</v>
      </c>
      <c r="J61" s="104">
        <f>IF(Spielplan!J44="","",Spielplan!J44)</f>
      </c>
    </row>
    <row r="62" spans="1:10" s="100" customFormat="1" ht="19.5" customHeight="1">
      <c r="A62" s="119">
        <f>A61</f>
        <v>0.5416666666666667</v>
      </c>
      <c r="B62" s="113">
        <v>51</v>
      </c>
      <c r="C62" s="114" t="s">
        <v>42</v>
      </c>
      <c r="D62" s="127" t="s">
        <v>45</v>
      </c>
      <c r="E62" s="116">
        <f>A8</f>
        <v>0</v>
      </c>
      <c r="F62" s="117" t="s">
        <v>8</v>
      </c>
      <c r="G62" s="118" t="str">
        <f>A3</f>
        <v>A2</v>
      </c>
      <c r="H62" s="104">
        <f>IF(Spielplan!H124="","",Spielplan!H124)</f>
      </c>
      <c r="I62" s="110" t="s">
        <v>9</v>
      </c>
      <c r="J62" s="104">
        <f>IF(Spielplan!J124="","",Spielplan!J124)</f>
      </c>
    </row>
    <row r="63" spans="1:10" s="100" customFormat="1" ht="19.5" customHeight="1">
      <c r="A63" s="128">
        <f>A60+Vorgaben!$D$3+Vorgaben!$D$5</f>
        <v>0.5520833333333334</v>
      </c>
      <c r="B63" s="129">
        <v>52</v>
      </c>
      <c r="C63" s="130" t="s">
        <v>43</v>
      </c>
      <c r="D63" s="131" t="s">
        <v>44</v>
      </c>
      <c r="E63" s="132" t="str">
        <f>G2</f>
        <v>B1</v>
      </c>
      <c r="F63" s="133" t="s">
        <v>8</v>
      </c>
      <c r="G63" s="134" t="str">
        <f>G6</f>
        <v>B5</v>
      </c>
      <c r="H63" s="104">
        <f>IF(Spielplan!H45="","",Spielplan!H45)</f>
      </c>
      <c r="I63" s="110" t="s">
        <v>9</v>
      </c>
      <c r="J63" s="104">
        <f>IF(Spielplan!J45="","",Spielplan!J45)</f>
      </c>
    </row>
    <row r="64" spans="1:10" s="100" customFormat="1" ht="19.5" customHeight="1">
      <c r="A64" s="128">
        <f>A63</f>
        <v>0.5520833333333334</v>
      </c>
      <c r="B64" s="135">
        <v>53</v>
      </c>
      <c r="C64" s="136" t="s">
        <v>43</v>
      </c>
      <c r="D64" s="137" t="s">
        <v>45</v>
      </c>
      <c r="E64" s="138">
        <f>G9</f>
        <v>0</v>
      </c>
      <c r="F64" s="139" t="s">
        <v>8</v>
      </c>
      <c r="G64" s="140" t="str">
        <f>G5</f>
        <v>B4</v>
      </c>
      <c r="H64" s="104">
        <f>IF(Spielplan!H128="","",Spielplan!H128)</f>
      </c>
      <c r="I64" s="110" t="s">
        <v>9</v>
      </c>
      <c r="J64" s="104">
        <f>IF(Spielplan!J128="","",Spielplan!J128)</f>
      </c>
    </row>
    <row r="65" spans="1:10" s="100" customFormat="1" ht="19.5" customHeight="1">
      <c r="A65" s="141">
        <f>A64</f>
        <v>0.5520833333333334</v>
      </c>
      <c r="B65" s="142">
        <v>54</v>
      </c>
      <c r="C65" s="143" t="s">
        <v>43</v>
      </c>
      <c r="D65" s="144" t="s">
        <v>46</v>
      </c>
      <c r="E65" s="145">
        <f>G8</f>
        <v>0</v>
      </c>
      <c r="F65" s="146" t="s">
        <v>8</v>
      </c>
      <c r="G65" s="147" t="str">
        <f>G3</f>
        <v>B2</v>
      </c>
      <c r="H65" s="104">
        <f>IF(Spielplan!H129="","",Spielplan!H129)</f>
      </c>
      <c r="I65" s="110" t="s">
        <v>9</v>
      </c>
      <c r="J65" s="104">
        <f>IF(Spielplan!J129="","",Spielplan!J129)</f>
      </c>
    </row>
    <row r="66" spans="1:10" s="100" customFormat="1" ht="19.5" customHeight="1">
      <c r="A66" s="105">
        <f>A63+Vorgaben!$D$3+Vorgaben!$D$5</f>
        <v>0.5625</v>
      </c>
      <c r="B66" s="106">
        <v>55</v>
      </c>
      <c r="C66" s="107" t="s">
        <v>42</v>
      </c>
      <c r="D66" s="126" t="s">
        <v>44</v>
      </c>
      <c r="E66" s="109" t="str">
        <f>A4</f>
        <v>A3</v>
      </c>
      <c r="F66" s="110" t="s">
        <v>8</v>
      </c>
      <c r="G66" s="111" t="str">
        <f>A7</f>
        <v>A6</v>
      </c>
      <c r="H66" s="104">
        <f>IF(Spielplan!H51="","",Spielplan!H51)</f>
      </c>
      <c r="I66" s="110" t="s">
        <v>9</v>
      </c>
      <c r="J66" s="104">
        <f>IF(Spielplan!J51="","",Spielplan!J51)</f>
      </c>
    </row>
    <row r="67" spans="1:10" s="100" customFormat="1" ht="19.5" customHeight="1">
      <c r="A67" s="119">
        <f>A66</f>
        <v>0.5625</v>
      </c>
      <c r="B67" s="120">
        <v>56</v>
      </c>
      <c r="C67" s="121" t="s">
        <v>43</v>
      </c>
      <c r="D67" s="122" t="s">
        <v>45</v>
      </c>
      <c r="E67" s="123" t="str">
        <f>G4</f>
        <v>B3</v>
      </c>
      <c r="F67" s="124" t="s">
        <v>8</v>
      </c>
      <c r="G67" s="125" t="str">
        <f>G7</f>
        <v>B6</v>
      </c>
      <c r="H67" s="104">
        <f>IF(Spielplan!H52="","",Spielplan!H52)</f>
      </c>
      <c r="I67" s="110" t="s">
        <v>9</v>
      </c>
      <c r="J67" s="104">
        <f>IF(Spielplan!J52="","",Spielplan!J52)</f>
      </c>
    </row>
    <row r="69" spans="1:9" s="70" customFormat="1" ht="33" customHeight="1">
      <c r="A69" s="85"/>
      <c r="B69" s="65"/>
      <c r="C69" s="71"/>
      <c r="D69" s="71"/>
      <c r="E69" s="247" t="s">
        <v>57</v>
      </c>
      <c r="F69" s="247"/>
      <c r="G69" s="247"/>
      <c r="H69" s="76"/>
      <c r="I69" s="72"/>
    </row>
    <row r="70" spans="1:10" s="70" customFormat="1" ht="15" customHeight="1">
      <c r="A70" s="87">
        <f>A67+Vorgaben!$D$3+Vorgaben!$D$7</f>
        <v>0.5763888888888888</v>
      </c>
      <c r="B70" s="88">
        <v>57</v>
      </c>
      <c r="C70" s="73"/>
      <c r="D70" s="73" t="s">
        <v>44</v>
      </c>
      <c r="E70" s="91">
        <f>IF(J66="","",'Gruppen-Tabellen'!B4)</f>
      </c>
      <c r="F70" s="74" t="s">
        <v>9</v>
      </c>
      <c r="G70" s="92">
        <f>IF(J67="","",'Gruppen-Tabellen'!B15)</f>
      </c>
      <c r="H70" s="89"/>
      <c r="I70" s="74" t="s">
        <v>9</v>
      </c>
      <c r="J70" s="90"/>
    </row>
    <row r="71" spans="1:10" s="70" customFormat="1" ht="12.75">
      <c r="A71" s="76"/>
      <c r="C71" s="71"/>
      <c r="D71" s="71"/>
      <c r="E71" s="75" t="s">
        <v>47</v>
      </c>
      <c r="F71" s="75"/>
      <c r="G71" s="75" t="s">
        <v>51</v>
      </c>
      <c r="H71" s="246"/>
      <c r="I71" s="246"/>
      <c r="J71" s="246"/>
    </row>
    <row r="72" spans="1:9" s="70" customFormat="1" ht="25.5" customHeight="1">
      <c r="A72" s="77"/>
      <c r="B72" s="65"/>
      <c r="C72" s="71"/>
      <c r="D72" s="80"/>
      <c r="E72" s="247" t="s">
        <v>58</v>
      </c>
      <c r="F72" s="247"/>
      <c r="G72" s="247"/>
      <c r="H72" s="72"/>
      <c r="I72" s="72"/>
    </row>
    <row r="73" spans="1:10" s="70" customFormat="1" ht="15" customHeight="1">
      <c r="A73" s="87">
        <f>A70</f>
        <v>0.5763888888888888</v>
      </c>
      <c r="B73" s="88">
        <f>B70+1</f>
        <v>58</v>
      </c>
      <c r="C73" s="73"/>
      <c r="D73" s="73" t="s">
        <v>45</v>
      </c>
      <c r="E73" s="91">
        <f>IF(J66="","",'Gruppen-Tabellen'!B3)</f>
      </c>
      <c r="F73" s="74" t="s">
        <v>9</v>
      </c>
      <c r="G73" s="92">
        <f>IF(J67="","",'Gruppen-Tabellen'!B16)</f>
      </c>
      <c r="H73" s="89"/>
      <c r="I73" s="74" t="s">
        <v>9</v>
      </c>
      <c r="J73" s="90"/>
    </row>
    <row r="74" spans="1:10" s="70" customFormat="1" ht="12.75">
      <c r="A74" s="77"/>
      <c r="B74" s="65"/>
      <c r="C74" s="76"/>
      <c r="D74" s="76"/>
      <c r="E74" s="75" t="s">
        <v>50</v>
      </c>
      <c r="F74" s="75"/>
      <c r="G74" s="75" t="s">
        <v>48</v>
      </c>
      <c r="H74" s="246"/>
      <c r="I74" s="246"/>
      <c r="J74" s="246"/>
    </row>
    <row r="77" spans="1:9" s="70" customFormat="1" ht="33" customHeight="1">
      <c r="A77" s="76"/>
      <c r="B77" s="65"/>
      <c r="C77" s="71"/>
      <c r="D77" s="71"/>
      <c r="E77" s="247" t="s">
        <v>59</v>
      </c>
      <c r="F77" s="247"/>
      <c r="G77" s="247"/>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48"/>
      <c r="I79" s="248"/>
      <c r="J79" s="248"/>
    </row>
    <row r="80" spans="1:9" s="70" customFormat="1" ht="25.5" customHeight="1">
      <c r="A80" s="77"/>
      <c r="B80" s="65"/>
      <c r="C80" s="71"/>
      <c r="D80" s="80"/>
      <c r="E80" s="247" t="s">
        <v>49</v>
      </c>
      <c r="F80" s="247"/>
      <c r="G80" s="247"/>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48"/>
      <c r="I82" s="248"/>
      <c r="J82" s="248"/>
    </row>
    <row r="83" spans="1:9" s="70" customFormat="1" ht="24" customHeight="1">
      <c r="A83" s="256" t="s">
        <v>52</v>
      </c>
      <c r="B83" s="256"/>
      <c r="C83" s="256"/>
      <c r="D83" s="256"/>
      <c r="E83" s="76"/>
      <c r="G83" s="76"/>
      <c r="I83" s="76"/>
    </row>
    <row r="84" spans="1:9" s="70" customFormat="1" ht="16.5" customHeight="1">
      <c r="A84" s="68"/>
      <c r="B84" s="68"/>
      <c r="C84" s="68"/>
      <c r="D84" s="81" t="s">
        <v>53</v>
      </c>
      <c r="E84" s="252">
        <f>IF(OR(H81="",J81=""),"",IF(H81&lt;J81,G81,IF(H81&gt;=J81,E81)))</f>
      </c>
      <c r="F84" s="253"/>
      <c r="G84" s="254"/>
      <c r="I84" s="76"/>
    </row>
    <row r="85" spans="1:9" s="70" customFormat="1" ht="16.5" customHeight="1">
      <c r="A85" s="68"/>
      <c r="B85" s="68"/>
      <c r="C85" s="68"/>
      <c r="D85" s="81" t="s">
        <v>54</v>
      </c>
      <c r="E85" s="252">
        <f>IF(OR(H81="",J81=""),"",IF(H81&lt;J81,E81,IF(H81&gt;=J81,G81)))</f>
      </c>
      <c r="F85" s="253"/>
      <c r="G85" s="254"/>
      <c r="I85" s="76"/>
    </row>
    <row r="86" spans="1:9" s="70" customFormat="1" ht="16.5" customHeight="1">
      <c r="A86" s="68"/>
      <c r="B86" s="68"/>
      <c r="C86" s="68"/>
      <c r="D86" s="81" t="s">
        <v>55</v>
      </c>
      <c r="E86" s="252">
        <f>IF(OR(H78="",J78=""),"",IF(H78&lt;J78,G78,IF(H78&gt;=J78,E78)))</f>
      </c>
      <c r="F86" s="253"/>
      <c r="G86" s="254"/>
      <c r="I86" s="76"/>
    </row>
    <row r="87" spans="1:9" s="70" customFormat="1" ht="16.5" customHeight="1">
      <c r="A87" s="68"/>
      <c r="B87" s="68"/>
      <c r="C87" s="68"/>
      <c r="D87" s="81" t="s">
        <v>56</v>
      </c>
      <c r="E87" s="252">
        <f>IF(OR(H78="",J78=""),"",IF(H78&lt;J78,E78,IF(H78&gt;=J78,G78)))</f>
      </c>
      <c r="F87" s="253"/>
      <c r="G87" s="254"/>
      <c r="I87" s="76"/>
    </row>
    <row r="89" spans="1:10" ht="32.25" customHeight="1">
      <c r="A89" s="255" t="s">
        <v>35</v>
      </c>
      <c r="B89" s="255"/>
      <c r="C89" s="255"/>
      <c r="D89" s="255"/>
      <c r="E89" s="255"/>
      <c r="F89" s="255"/>
      <c r="G89" s="255"/>
      <c r="H89" s="255"/>
      <c r="I89" s="255"/>
      <c r="J89" s="255"/>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J185"/>
  <sheetViews>
    <sheetView tabSelected="1" zoomScalePageLayoutView="0" workbookViewId="0" topLeftCell="A1">
      <selection activeCell="K59" sqref="K59"/>
    </sheetView>
  </sheetViews>
  <sheetFormatPr defaultColWidth="11.421875" defaultRowHeight="12.75"/>
  <cols>
    <col min="1" max="1" width="14.421875" style="195" customWidth="1"/>
    <col min="2" max="2" width="5.8515625" style="196" customWidth="1"/>
    <col min="3" max="3" width="2.7109375" style="161" customWidth="1"/>
    <col min="4" max="4" width="4.7109375" style="160" customWidth="1"/>
    <col min="5" max="5" width="29.00390625" style="160" customWidth="1"/>
    <col min="6" max="6" width="1.57421875" style="158" customWidth="1"/>
    <col min="7" max="7" width="29.140625" style="160" customWidth="1"/>
    <col min="8" max="8" width="4.57421875" style="158" customWidth="1"/>
    <col min="9" max="9" width="1.7109375" style="160" customWidth="1"/>
    <col min="10" max="10" width="4.57421875" style="161" customWidth="1"/>
    <col min="11" max="16384" width="11.421875" style="199" customWidth="1"/>
  </cols>
  <sheetData>
    <row r="1" spans="1:10" s="198" customFormat="1" ht="24.75" customHeight="1">
      <c r="A1" s="273" t="s">
        <v>38</v>
      </c>
      <c r="B1" s="274"/>
      <c r="C1" s="274"/>
      <c r="D1" s="275"/>
      <c r="E1" s="158"/>
      <c r="F1" s="159"/>
      <c r="G1" s="273" t="s">
        <v>39</v>
      </c>
      <c r="H1" s="275"/>
      <c r="I1" s="160"/>
      <c r="J1" s="161"/>
    </row>
    <row r="2" spans="1:8" ht="14.25">
      <c r="A2" s="261" t="str">
        <f>Vorgaben!A2</f>
        <v>A1</v>
      </c>
      <c r="B2" s="262"/>
      <c r="C2" s="262"/>
      <c r="D2" s="263"/>
      <c r="E2" s="158"/>
      <c r="G2" s="271" t="str">
        <f>Vorgaben!B2</f>
        <v>B1</v>
      </c>
      <c r="H2" s="272"/>
    </row>
    <row r="3" spans="1:8" ht="14.25">
      <c r="A3" s="261" t="str">
        <f>Vorgaben!A3</f>
        <v>A2</v>
      </c>
      <c r="B3" s="262"/>
      <c r="C3" s="262"/>
      <c r="D3" s="263"/>
      <c r="E3" s="158"/>
      <c r="G3" s="271" t="str">
        <f>Vorgaben!B3</f>
        <v>B2</v>
      </c>
      <c r="H3" s="272"/>
    </row>
    <row r="4" spans="1:8" ht="13.5">
      <c r="A4" s="261" t="str">
        <f>Vorgaben!A4</f>
        <v>A3</v>
      </c>
      <c r="B4" s="262"/>
      <c r="C4" s="262"/>
      <c r="D4" s="263"/>
      <c r="E4" s="158"/>
      <c r="G4" s="271" t="str">
        <f>Vorgaben!B4</f>
        <v>B3</v>
      </c>
      <c r="H4" s="272"/>
    </row>
    <row r="5" spans="1:8" ht="13.5">
      <c r="A5" s="261" t="str">
        <f>Vorgaben!A5</f>
        <v>A4</v>
      </c>
      <c r="B5" s="262"/>
      <c r="C5" s="262"/>
      <c r="D5" s="263"/>
      <c r="E5" s="158"/>
      <c r="G5" s="271" t="str">
        <f>Vorgaben!B5</f>
        <v>B4</v>
      </c>
      <c r="H5" s="272"/>
    </row>
    <row r="6" spans="1:8" ht="13.5">
      <c r="A6" s="261" t="str">
        <f>Vorgaben!A6</f>
        <v>A5</v>
      </c>
      <c r="B6" s="262"/>
      <c r="C6" s="262"/>
      <c r="D6" s="263"/>
      <c r="E6" s="158"/>
      <c r="G6" s="271" t="str">
        <f>Vorgaben!B6</f>
        <v>B5</v>
      </c>
      <c r="H6" s="272"/>
    </row>
    <row r="7" spans="1:8" ht="14.25" thickBot="1">
      <c r="A7" s="261" t="str">
        <f>Vorgaben!A7</f>
        <v>A6</v>
      </c>
      <c r="B7" s="262"/>
      <c r="C7" s="262"/>
      <c r="D7" s="263"/>
      <c r="E7" s="158"/>
      <c r="G7" s="271" t="str">
        <f>Vorgaben!B7</f>
        <v>B6</v>
      </c>
      <c r="H7" s="272"/>
    </row>
    <row r="8" spans="1:8" ht="14.25" hidden="1" thickBot="1">
      <c r="A8" s="261">
        <f>Vorgaben!A8</f>
        <v>0</v>
      </c>
      <c r="B8" s="262"/>
      <c r="C8" s="262"/>
      <c r="D8" s="263"/>
      <c r="E8" s="158"/>
      <c r="G8" s="271">
        <f>Vorgaben!B8</f>
        <v>0</v>
      </c>
      <c r="H8" s="272"/>
    </row>
    <row r="9" spans="1:8" ht="14.25" hidden="1" thickBot="1">
      <c r="A9" s="284">
        <f>Vorgaben!A9</f>
        <v>0</v>
      </c>
      <c r="B9" s="285"/>
      <c r="C9" s="285"/>
      <c r="D9" s="286"/>
      <c r="E9" s="158"/>
      <c r="G9" s="265">
        <f>Vorgaben!B9</f>
        <v>0</v>
      </c>
      <c r="H9" s="266"/>
    </row>
    <row r="10" spans="1:10" s="198" customFormat="1" ht="24.75" customHeight="1">
      <c r="A10" s="273" t="s">
        <v>73</v>
      </c>
      <c r="B10" s="274"/>
      <c r="C10" s="274"/>
      <c r="D10" s="275"/>
      <c r="E10" s="158"/>
      <c r="F10" s="159"/>
      <c r="G10" s="288" t="s">
        <v>74</v>
      </c>
      <c r="H10" s="288"/>
      <c r="I10" s="160"/>
      <c r="J10" s="161"/>
    </row>
    <row r="11" spans="1:8" ht="13.5">
      <c r="A11" s="261" t="str">
        <f>Vorgaben!A11</f>
        <v>C1</v>
      </c>
      <c r="B11" s="262"/>
      <c r="C11" s="262"/>
      <c r="D11" s="263"/>
      <c r="E11" s="158"/>
      <c r="G11" s="264">
        <f>Vorgaben!B11</f>
        <v>0</v>
      </c>
      <c r="H11" s="264"/>
    </row>
    <row r="12" spans="1:8" ht="13.5">
      <c r="A12" s="261" t="str">
        <f>Vorgaben!A12</f>
        <v>C2</v>
      </c>
      <c r="B12" s="262"/>
      <c r="C12" s="262"/>
      <c r="D12" s="263"/>
      <c r="E12" s="158"/>
      <c r="G12" s="264">
        <f>Vorgaben!B12</f>
        <v>0</v>
      </c>
      <c r="H12" s="264"/>
    </row>
    <row r="13" spans="1:8" ht="13.5">
      <c r="A13" s="261" t="str">
        <f>Vorgaben!A13</f>
        <v>C3</v>
      </c>
      <c r="B13" s="262"/>
      <c r="C13" s="262"/>
      <c r="D13" s="263"/>
      <c r="E13" s="158"/>
      <c r="G13" s="264">
        <f>Vorgaben!B13</f>
        <v>0</v>
      </c>
      <c r="H13" s="264"/>
    </row>
    <row r="14" spans="1:8" ht="13.5">
      <c r="A14" s="261" t="str">
        <f>Vorgaben!A14</f>
        <v>C4</v>
      </c>
      <c r="B14" s="262"/>
      <c r="C14" s="262"/>
      <c r="D14" s="263"/>
      <c r="E14" s="158"/>
      <c r="G14" s="264">
        <f>Vorgaben!B14</f>
        <v>0</v>
      </c>
      <c r="H14" s="264"/>
    </row>
    <row r="15" spans="1:8" ht="13.5">
      <c r="A15" s="261" t="str">
        <f>Vorgaben!A15</f>
        <v>C5</v>
      </c>
      <c r="B15" s="262"/>
      <c r="C15" s="262"/>
      <c r="D15" s="263"/>
      <c r="E15" s="158"/>
      <c r="G15" s="264">
        <f>Vorgaben!B15</f>
        <v>0</v>
      </c>
      <c r="H15" s="264"/>
    </row>
    <row r="16" spans="1:8" ht="13.5">
      <c r="A16" s="261" t="str">
        <f>Vorgaben!A16</f>
        <v>C6</v>
      </c>
      <c r="B16" s="262"/>
      <c r="C16" s="262"/>
      <c r="D16" s="263"/>
      <c r="E16" s="158"/>
      <c r="G16" s="264">
        <f>Vorgaben!B16</f>
        <v>0</v>
      </c>
      <c r="H16" s="264"/>
    </row>
    <row r="17" spans="1:8" ht="13.5" hidden="1">
      <c r="A17" s="261">
        <f>Vorgaben!A17</f>
        <v>0</v>
      </c>
      <c r="B17" s="262"/>
      <c r="C17" s="262"/>
      <c r="D17" s="263"/>
      <c r="E17" s="158"/>
      <c r="G17" s="264">
        <f>Vorgaben!B17</f>
        <v>0</v>
      </c>
      <c r="H17" s="264"/>
    </row>
    <row r="18" spans="1:8" ht="14.25" hidden="1" thickBot="1">
      <c r="A18" s="284">
        <f>Vorgaben!A18</f>
        <v>0</v>
      </c>
      <c r="B18" s="285"/>
      <c r="C18" s="285"/>
      <c r="D18" s="286"/>
      <c r="E18" s="158"/>
      <c r="G18" s="264">
        <f>Vorgaben!B18</f>
        <v>0</v>
      </c>
      <c r="H18" s="264"/>
    </row>
    <row r="19" spans="1:7" ht="30" customHeight="1">
      <c r="A19" s="287" t="s">
        <v>101</v>
      </c>
      <c r="B19" s="287"/>
      <c r="C19" s="287"/>
      <c r="D19" s="287"/>
      <c r="E19" s="287"/>
      <c r="G19" s="158"/>
    </row>
    <row r="20" spans="1:10" s="162" customFormat="1" ht="27.75" customHeight="1" thickBot="1">
      <c r="A20" s="162" t="s">
        <v>4</v>
      </c>
      <c r="B20" s="163" t="s">
        <v>5</v>
      </c>
      <c r="C20" s="250" t="s">
        <v>6</v>
      </c>
      <c r="D20" s="250"/>
      <c r="E20" s="164" t="s">
        <v>34</v>
      </c>
      <c r="F20" s="164"/>
      <c r="G20" s="164"/>
      <c r="H20" s="251"/>
      <c r="I20" s="251"/>
      <c r="J20" s="251"/>
    </row>
    <row r="21" spans="1:10" s="200" customFormat="1" ht="19.5" customHeight="1">
      <c r="A21" s="212">
        <f>Vorgaben!D13</f>
        <v>0.375</v>
      </c>
      <c r="B21" s="213">
        <v>1</v>
      </c>
      <c r="C21" s="214" t="str">
        <f>Spielplan1!C12</f>
        <v>A</v>
      </c>
      <c r="D21" s="215" t="s">
        <v>44</v>
      </c>
      <c r="E21" s="216" t="str">
        <f>Spielplan1!E12</f>
        <v>A1</v>
      </c>
      <c r="F21" s="217" t="s">
        <v>8</v>
      </c>
      <c r="G21" s="218" t="str">
        <f>Spielplan1!G12</f>
        <v>A2</v>
      </c>
      <c r="H21" s="219"/>
      <c r="I21" s="217" t="s">
        <v>9</v>
      </c>
      <c r="J21" s="220"/>
    </row>
    <row r="22" spans="1:10" s="200" customFormat="1" ht="19.5" customHeight="1">
      <c r="A22" s="221">
        <f>A21</f>
        <v>0.375</v>
      </c>
      <c r="B22" s="204">
        <v>2</v>
      </c>
      <c r="C22" s="205" t="str">
        <f>Spielplan1!C15</f>
        <v>B</v>
      </c>
      <c r="D22" s="206" t="s">
        <v>45</v>
      </c>
      <c r="E22" s="207" t="str">
        <f>Spielplan1!E15</f>
        <v>B1</v>
      </c>
      <c r="F22" s="208" t="s">
        <v>8</v>
      </c>
      <c r="G22" s="209" t="str">
        <f>Spielplan1!G15</f>
        <v>B2</v>
      </c>
      <c r="H22" s="104"/>
      <c r="I22" s="208" t="s">
        <v>9</v>
      </c>
      <c r="J22" s="222"/>
    </row>
    <row r="23" spans="1:10" s="200" customFormat="1" ht="19.5" customHeight="1">
      <c r="A23" s="308">
        <f>A22+Vorgaben!$D$3+Vorgaben!$D$5</f>
        <v>0.3854166666666667</v>
      </c>
      <c r="B23" s="309">
        <v>3</v>
      </c>
      <c r="C23" s="310" t="str">
        <f>Spielplan2!C12</f>
        <v>C</v>
      </c>
      <c r="D23" s="311" t="s">
        <v>44</v>
      </c>
      <c r="E23" s="312" t="str">
        <f>Spielplan2!E12</f>
        <v>C1</v>
      </c>
      <c r="F23" s="313" t="str">
        <f>Spielplan2!F12</f>
        <v>-</v>
      </c>
      <c r="G23" s="314" t="str">
        <f>Spielplan2!G12</f>
        <v>C2</v>
      </c>
      <c r="H23" s="315"/>
      <c r="I23" s="313" t="s">
        <v>9</v>
      </c>
      <c r="J23" s="316"/>
    </row>
    <row r="24" spans="1:10" s="200" customFormat="1" ht="19.5" customHeight="1">
      <c r="A24" s="317">
        <f>A23</f>
        <v>0.3854166666666667</v>
      </c>
      <c r="B24" s="318">
        <v>4</v>
      </c>
      <c r="C24" s="319" t="str">
        <f>Spielplan1!C13</f>
        <v>A</v>
      </c>
      <c r="D24" s="320" t="s">
        <v>45</v>
      </c>
      <c r="E24" s="321" t="str">
        <f>Spielplan1!E13</f>
        <v>A3</v>
      </c>
      <c r="F24" s="322" t="s">
        <v>8</v>
      </c>
      <c r="G24" s="323" t="str">
        <f>Spielplan1!G13</f>
        <v>A4</v>
      </c>
      <c r="H24" s="324"/>
      <c r="I24" s="322" t="s">
        <v>9</v>
      </c>
      <c r="J24" s="325"/>
    </row>
    <row r="25" spans="1:10" s="200" customFormat="1" ht="19.5" customHeight="1">
      <c r="A25" s="223">
        <f>A24+Vorgaben!$D$3+Vorgaben!$D$5</f>
        <v>0.39583333333333337</v>
      </c>
      <c r="B25" s="153">
        <v>5</v>
      </c>
      <c r="C25" s="154" t="str">
        <f>Spielplan1!C16</f>
        <v>B</v>
      </c>
      <c r="D25" s="126" t="s">
        <v>44</v>
      </c>
      <c r="E25" s="109" t="str">
        <f>Spielplan1!E16</f>
        <v>B3</v>
      </c>
      <c r="F25" s="110" t="s">
        <v>8</v>
      </c>
      <c r="G25" s="111" t="str">
        <f>Spielplan1!G16</f>
        <v>B4</v>
      </c>
      <c r="H25" s="103"/>
      <c r="I25" s="110" t="s">
        <v>9</v>
      </c>
      <c r="J25" s="224"/>
    </row>
    <row r="26" spans="1:10" s="200" customFormat="1" ht="19.5" customHeight="1">
      <c r="A26" s="223">
        <f>A25</f>
        <v>0.39583333333333337</v>
      </c>
      <c r="B26" s="153">
        <v>6</v>
      </c>
      <c r="C26" s="154" t="str">
        <f>Spielplan2!C13</f>
        <v>C</v>
      </c>
      <c r="D26" s="126" t="s">
        <v>45</v>
      </c>
      <c r="E26" s="109" t="str">
        <f>Spielplan2!E13</f>
        <v>C3</v>
      </c>
      <c r="F26" s="110" t="str">
        <f>Spielplan2!F13</f>
        <v>-</v>
      </c>
      <c r="G26" s="111" t="str">
        <f>Spielplan2!G13</f>
        <v>C4</v>
      </c>
      <c r="H26" s="103"/>
      <c r="I26" s="110" t="s">
        <v>9</v>
      </c>
      <c r="J26" s="224"/>
    </row>
    <row r="27" spans="1:10" s="200" customFormat="1" ht="19.5" customHeight="1">
      <c r="A27" s="308">
        <f>A26+Vorgaben!$D$3+Vorgaben!$D$5</f>
        <v>0.40625000000000006</v>
      </c>
      <c r="B27" s="309">
        <v>7</v>
      </c>
      <c r="C27" s="310" t="str">
        <f>Spielplan1!C14</f>
        <v>A</v>
      </c>
      <c r="D27" s="311" t="s">
        <v>44</v>
      </c>
      <c r="E27" s="312" t="str">
        <f>Spielplan1!E14</f>
        <v>A5</v>
      </c>
      <c r="F27" s="313" t="s">
        <v>8</v>
      </c>
      <c r="G27" s="314" t="str">
        <f>Spielplan1!G14</f>
        <v>A6</v>
      </c>
      <c r="H27" s="315"/>
      <c r="I27" s="313" t="s">
        <v>9</v>
      </c>
      <c r="J27" s="316"/>
    </row>
    <row r="28" spans="1:10" s="200" customFormat="1" ht="19.5" customHeight="1">
      <c r="A28" s="308">
        <f>A27</f>
        <v>0.40625000000000006</v>
      </c>
      <c r="B28" s="309">
        <v>8</v>
      </c>
      <c r="C28" s="310" t="str">
        <f>Spielplan1!C17</f>
        <v>B</v>
      </c>
      <c r="D28" s="311" t="s">
        <v>45</v>
      </c>
      <c r="E28" s="312" t="str">
        <f>Spielplan1!E17</f>
        <v>B5</v>
      </c>
      <c r="F28" s="313" t="s">
        <v>8</v>
      </c>
      <c r="G28" s="314" t="str">
        <f>Spielplan1!G17</f>
        <v>B6</v>
      </c>
      <c r="H28" s="315"/>
      <c r="I28" s="313" t="s">
        <v>9</v>
      </c>
      <c r="J28" s="316"/>
    </row>
    <row r="29" spans="1:10" s="200" customFormat="1" ht="19.5" customHeight="1">
      <c r="A29" s="223">
        <f>A28+Vorgaben!$D$3+Vorgaben!$D$5</f>
        <v>0.41666666666666674</v>
      </c>
      <c r="B29" s="153">
        <v>9</v>
      </c>
      <c r="C29" s="154" t="str">
        <f>Spielplan2!C14</f>
        <v>C</v>
      </c>
      <c r="D29" s="126" t="s">
        <v>44</v>
      </c>
      <c r="E29" s="109" t="str">
        <f>Spielplan2!E14</f>
        <v>C5</v>
      </c>
      <c r="F29" s="110" t="str">
        <f>Spielplan2!F14</f>
        <v>-</v>
      </c>
      <c r="G29" s="111" t="str">
        <f>Spielplan2!G14</f>
        <v>C6</v>
      </c>
      <c r="H29" s="103"/>
      <c r="I29" s="110" t="s">
        <v>9</v>
      </c>
      <c r="J29" s="224"/>
    </row>
    <row r="30" spans="1:10" s="200" customFormat="1" ht="19.5" customHeight="1">
      <c r="A30" s="223">
        <f>A29</f>
        <v>0.41666666666666674</v>
      </c>
      <c r="B30" s="153">
        <v>10</v>
      </c>
      <c r="C30" s="154" t="str">
        <f>Spielplan1!C19</f>
        <v>A</v>
      </c>
      <c r="D30" s="126" t="s">
        <v>45</v>
      </c>
      <c r="E30" s="109" t="str">
        <f>Spielplan1!E19</f>
        <v>A3</v>
      </c>
      <c r="F30" s="110" t="s">
        <v>8</v>
      </c>
      <c r="G30" s="111" t="str">
        <f>Spielplan1!G19</f>
        <v>A1</v>
      </c>
      <c r="H30" s="103"/>
      <c r="I30" s="110" t="s">
        <v>9</v>
      </c>
      <c r="J30" s="224"/>
    </row>
    <row r="31" spans="1:10" s="200" customFormat="1" ht="19.5" customHeight="1">
      <c r="A31" s="308">
        <f>A30+Vorgaben!$D$3+Vorgaben!$D$5</f>
        <v>0.4270833333333334</v>
      </c>
      <c r="B31" s="309">
        <v>11</v>
      </c>
      <c r="C31" s="310" t="str">
        <f>Spielplan1!C22</f>
        <v>B</v>
      </c>
      <c r="D31" s="311" t="s">
        <v>44</v>
      </c>
      <c r="E31" s="312" t="str">
        <f>Spielplan1!E22</f>
        <v>B3</v>
      </c>
      <c r="F31" s="313" t="s">
        <v>8</v>
      </c>
      <c r="G31" s="314" t="str">
        <f>Spielplan1!G22</f>
        <v>B1</v>
      </c>
      <c r="H31" s="315"/>
      <c r="I31" s="313" t="s">
        <v>9</v>
      </c>
      <c r="J31" s="316"/>
    </row>
    <row r="32" spans="1:10" s="200" customFormat="1" ht="19.5" customHeight="1" hidden="1">
      <c r="A32" s="308">
        <f>A29</f>
        <v>0.41666666666666674</v>
      </c>
      <c r="B32" s="309">
        <f>B29+1</f>
        <v>10</v>
      </c>
      <c r="C32" s="310" t="str">
        <f>Spielplan2!C15</f>
        <v>D</v>
      </c>
      <c r="D32" s="311" t="s">
        <v>45</v>
      </c>
      <c r="E32" s="312">
        <f>Spielplan2!E15</f>
        <v>0</v>
      </c>
      <c r="F32" s="313" t="str">
        <f>Spielplan2!F15</f>
        <v>-</v>
      </c>
      <c r="G32" s="314">
        <f>Spielplan2!G15</f>
        <v>0</v>
      </c>
      <c r="H32" s="315"/>
      <c r="I32" s="313" t="s">
        <v>9</v>
      </c>
      <c r="J32" s="316"/>
    </row>
    <row r="33" spans="1:10" s="200" customFormat="1" ht="19.5" customHeight="1" hidden="1">
      <c r="A33" s="308">
        <f>A28+Vorgaben!$D$3+Vorgaben!$D$5</f>
        <v>0.41666666666666674</v>
      </c>
      <c r="B33" s="309">
        <v>10</v>
      </c>
      <c r="C33" s="310" t="str">
        <f>Spielplan1!C18</f>
        <v>A</v>
      </c>
      <c r="D33" s="311" t="s">
        <v>45</v>
      </c>
      <c r="E33" s="312">
        <f>Spielplan1!E18</f>
        <v>0</v>
      </c>
      <c r="F33" s="313" t="s">
        <v>8</v>
      </c>
      <c r="G33" s="314">
        <f>Spielplan1!G18</f>
        <v>0</v>
      </c>
      <c r="H33" s="315"/>
      <c r="I33" s="313" t="s">
        <v>9</v>
      </c>
      <c r="J33" s="316"/>
    </row>
    <row r="34" spans="1:10" s="200" customFormat="1" ht="19.5" customHeight="1" hidden="1">
      <c r="A34" s="308">
        <f>A28+Vorgaben!$D$3+Vorgaben!$D$5</f>
        <v>0.41666666666666674</v>
      </c>
      <c r="B34" s="309">
        <f>B30+1</f>
        <v>11</v>
      </c>
      <c r="C34" s="310" t="str">
        <f>Spielplan2!C16</f>
        <v>D</v>
      </c>
      <c r="D34" s="311" t="s">
        <v>44</v>
      </c>
      <c r="E34" s="312">
        <f>Spielplan2!E16</f>
        <v>0</v>
      </c>
      <c r="F34" s="313" t="str">
        <f>Spielplan2!F16</f>
        <v>-</v>
      </c>
      <c r="G34" s="314">
        <f>Spielplan2!G16</f>
        <v>0</v>
      </c>
      <c r="H34" s="315"/>
      <c r="I34" s="313" t="s">
        <v>9</v>
      </c>
      <c r="J34" s="316"/>
    </row>
    <row r="35" spans="1:10" s="200" customFormat="1" ht="19.5" customHeight="1" hidden="1">
      <c r="A35" s="308">
        <f>A34</f>
        <v>0.41666666666666674</v>
      </c>
      <c r="B35" s="309">
        <f>B34+1</f>
        <v>12</v>
      </c>
      <c r="C35" s="310" t="str">
        <f>Spielplan2!C17</f>
        <v>D</v>
      </c>
      <c r="D35" s="311" t="s">
        <v>45</v>
      </c>
      <c r="E35" s="312">
        <f>Spielplan2!E17</f>
        <v>0</v>
      </c>
      <c r="F35" s="313" t="str">
        <f>Spielplan2!F17</f>
        <v>-</v>
      </c>
      <c r="G35" s="314">
        <f>Spielplan2!G17</f>
        <v>0</v>
      </c>
      <c r="H35" s="315"/>
      <c r="I35" s="313" t="s">
        <v>9</v>
      </c>
      <c r="J35" s="316"/>
    </row>
    <row r="36" spans="1:10" s="200" customFormat="1" ht="19.5" customHeight="1" hidden="1">
      <c r="A36" s="308">
        <f>A30</f>
        <v>0.41666666666666674</v>
      </c>
      <c r="B36" s="309">
        <v>12</v>
      </c>
      <c r="C36" s="310" t="str">
        <f>Spielplan2!C18</f>
        <v>C</v>
      </c>
      <c r="D36" s="311" t="s">
        <v>46</v>
      </c>
      <c r="E36" s="312">
        <f>Spielplan2!E18</f>
        <v>0</v>
      </c>
      <c r="F36" s="313" t="str">
        <f>Spielplan2!F18</f>
        <v>-</v>
      </c>
      <c r="G36" s="314">
        <f>Spielplan2!G18</f>
        <v>0</v>
      </c>
      <c r="H36" s="315"/>
      <c r="I36" s="313" t="s">
        <v>9</v>
      </c>
      <c r="J36" s="316"/>
    </row>
    <row r="37" spans="1:10" s="200" customFormat="1" ht="19.5" customHeight="1">
      <c r="A37" s="308">
        <f>A31</f>
        <v>0.4270833333333334</v>
      </c>
      <c r="B37" s="309">
        <v>12</v>
      </c>
      <c r="C37" s="310" t="str">
        <f>Spielplan2!C19</f>
        <v>C</v>
      </c>
      <c r="D37" s="311" t="s">
        <v>45</v>
      </c>
      <c r="E37" s="312" t="str">
        <f>Spielplan2!E19</f>
        <v>C3</v>
      </c>
      <c r="F37" s="313" t="str">
        <f>Spielplan2!F19</f>
        <v>-</v>
      </c>
      <c r="G37" s="314" t="str">
        <f>Spielplan2!G19</f>
        <v>C1</v>
      </c>
      <c r="H37" s="315"/>
      <c r="I37" s="313" t="s">
        <v>9</v>
      </c>
      <c r="J37" s="316"/>
    </row>
    <row r="38" spans="1:10" s="200" customFormat="1" ht="19.5" customHeight="1">
      <c r="A38" s="223">
        <f>A37+Vorgaben!$D$3+Vorgaben!$D$5</f>
        <v>0.4375000000000001</v>
      </c>
      <c r="B38" s="153">
        <v>13</v>
      </c>
      <c r="C38" s="154" t="str">
        <f>Spielplan1!C44</f>
        <v>A</v>
      </c>
      <c r="D38" s="126" t="s">
        <v>45</v>
      </c>
      <c r="E38" s="109" t="str">
        <f>Spielplan1!E44</f>
        <v>A2</v>
      </c>
      <c r="F38" s="110" t="s">
        <v>8</v>
      </c>
      <c r="G38" s="111" t="str">
        <f>Spielplan1!G44</f>
        <v>A5</v>
      </c>
      <c r="H38" s="103"/>
      <c r="I38" s="110" t="s">
        <v>9</v>
      </c>
      <c r="J38" s="224"/>
    </row>
    <row r="39" spans="1:10" s="200" customFormat="1" ht="19.5" customHeight="1">
      <c r="A39" s="223">
        <f>A38</f>
        <v>0.4375000000000001</v>
      </c>
      <c r="B39" s="153">
        <v>14</v>
      </c>
      <c r="C39" s="154" t="str">
        <f>Spielplan1!C45</f>
        <v>B</v>
      </c>
      <c r="D39" s="126" t="s">
        <v>45</v>
      </c>
      <c r="E39" s="109" t="str">
        <f>Spielplan1!E45</f>
        <v>B2</v>
      </c>
      <c r="F39" s="110" t="s">
        <v>8</v>
      </c>
      <c r="G39" s="111" t="str">
        <f>Spielplan1!G45</f>
        <v>B5</v>
      </c>
      <c r="H39" s="103"/>
      <c r="I39" s="110" t="s">
        <v>9</v>
      </c>
      <c r="J39" s="224"/>
    </row>
    <row r="40" spans="1:10" s="200" customFormat="1" ht="19.5" customHeight="1">
      <c r="A40" s="308">
        <f>A39+Vorgaben!$D$3+Vorgaben!$D$5</f>
        <v>0.4479166666666668</v>
      </c>
      <c r="B40" s="309">
        <v>15</v>
      </c>
      <c r="C40" s="310" t="str">
        <f>Spielplan2!C44</f>
        <v>C</v>
      </c>
      <c r="D40" s="311" t="s">
        <v>45</v>
      </c>
      <c r="E40" s="312" t="str">
        <f>Spielplan2!E44</f>
        <v>C2</v>
      </c>
      <c r="F40" s="313" t="str">
        <f>Spielplan2!F44</f>
        <v>-</v>
      </c>
      <c r="G40" s="314" t="str">
        <f>Spielplan2!G44</f>
        <v>C5</v>
      </c>
      <c r="H40" s="315"/>
      <c r="I40" s="313" t="s">
        <v>9</v>
      </c>
      <c r="J40" s="316"/>
    </row>
    <row r="41" spans="1:10" s="200" customFormat="1" ht="19.5" customHeight="1">
      <c r="A41" s="308">
        <f>A40</f>
        <v>0.4479166666666668</v>
      </c>
      <c r="B41" s="309">
        <v>16</v>
      </c>
      <c r="C41" s="310" t="str">
        <f>Spielplan1!C48</f>
        <v>A</v>
      </c>
      <c r="D41" s="311" t="s">
        <v>44</v>
      </c>
      <c r="E41" s="312" t="str">
        <f>Spielplan1!E48</f>
        <v>A4</v>
      </c>
      <c r="F41" s="313" t="s">
        <v>8</v>
      </c>
      <c r="G41" s="314" t="str">
        <f>Spielplan1!G48</f>
        <v>A6</v>
      </c>
      <c r="H41" s="315"/>
      <c r="I41" s="313" t="s">
        <v>9</v>
      </c>
      <c r="J41" s="316"/>
    </row>
    <row r="42" spans="1:10" s="200" customFormat="1" ht="19.5" customHeight="1">
      <c r="A42" s="223">
        <f>A41+Vorgaben!$D$3+Vorgaben!$D$5</f>
        <v>0.4583333333333335</v>
      </c>
      <c r="B42" s="153">
        <v>17</v>
      </c>
      <c r="C42" s="154" t="str">
        <f>Spielplan1!C52</f>
        <v>B</v>
      </c>
      <c r="D42" s="126" t="s">
        <v>44</v>
      </c>
      <c r="E42" s="109" t="str">
        <f>Spielplan1!E52</f>
        <v>B4</v>
      </c>
      <c r="F42" s="110" t="s">
        <v>8</v>
      </c>
      <c r="G42" s="111" t="str">
        <f>Spielplan1!G52</f>
        <v>B6</v>
      </c>
      <c r="H42" s="103"/>
      <c r="I42" s="110" t="s">
        <v>9</v>
      </c>
      <c r="J42" s="224"/>
    </row>
    <row r="43" spans="1:10" s="200" customFormat="1" ht="19.5" customHeight="1">
      <c r="A43" s="223">
        <f>A42</f>
        <v>0.4583333333333335</v>
      </c>
      <c r="B43" s="153">
        <v>18</v>
      </c>
      <c r="C43" s="154" t="str">
        <f>Spielplan2!C48</f>
        <v>C</v>
      </c>
      <c r="D43" s="126" t="s">
        <v>44</v>
      </c>
      <c r="E43" s="109" t="str">
        <f>Spielplan2!E48</f>
        <v>C4</v>
      </c>
      <c r="F43" s="110" t="str">
        <f>Spielplan2!F48</f>
        <v>-</v>
      </c>
      <c r="G43" s="111" t="str">
        <f>Spielplan2!G48</f>
        <v>C6</v>
      </c>
      <c r="H43" s="103"/>
      <c r="I43" s="110" t="s">
        <v>9</v>
      </c>
      <c r="J43" s="224"/>
    </row>
    <row r="44" spans="1:10" s="200" customFormat="1" ht="19.5" customHeight="1">
      <c r="A44" s="308">
        <f>A43+Vorgaben!$D$3+Vorgaben!$D$5</f>
        <v>0.46875000000000017</v>
      </c>
      <c r="B44" s="309">
        <v>19</v>
      </c>
      <c r="C44" s="310" t="str">
        <f>Spielplan1!C61</f>
        <v>A</v>
      </c>
      <c r="D44" s="311" t="s">
        <v>45</v>
      </c>
      <c r="E44" s="312" t="str">
        <f>Spielplan1!E61</f>
        <v>A1</v>
      </c>
      <c r="F44" s="313" t="s">
        <v>8</v>
      </c>
      <c r="G44" s="314" t="str">
        <f>Spielplan1!G61</f>
        <v>A5</v>
      </c>
      <c r="H44" s="315"/>
      <c r="I44" s="313" t="s">
        <v>9</v>
      </c>
      <c r="J44" s="316"/>
    </row>
    <row r="45" spans="1:10" s="200" customFormat="1" ht="19.5" customHeight="1">
      <c r="A45" s="308">
        <f>A44</f>
        <v>0.46875000000000017</v>
      </c>
      <c r="B45" s="309">
        <v>20</v>
      </c>
      <c r="C45" s="310" t="str">
        <f>Spielplan1!C63</f>
        <v>B</v>
      </c>
      <c r="D45" s="311" t="s">
        <v>45</v>
      </c>
      <c r="E45" s="312" t="str">
        <f>Spielplan1!E63</f>
        <v>B1</v>
      </c>
      <c r="F45" s="313" t="s">
        <v>8</v>
      </c>
      <c r="G45" s="314" t="str">
        <f>Spielplan1!G63</f>
        <v>B5</v>
      </c>
      <c r="H45" s="315"/>
      <c r="I45" s="313" t="s">
        <v>9</v>
      </c>
      <c r="J45" s="316"/>
    </row>
    <row r="46" spans="1:10" s="200" customFormat="1" ht="19.5" customHeight="1">
      <c r="A46" s="223">
        <f>A45+Vorgaben!$D$3+Vorgaben!$D$5</f>
        <v>0.47916666666666685</v>
      </c>
      <c r="B46" s="153">
        <v>21</v>
      </c>
      <c r="C46" s="154" t="str">
        <f>Spielplan2!C61</f>
        <v>C</v>
      </c>
      <c r="D46" s="126" t="s">
        <v>45</v>
      </c>
      <c r="E46" s="109" t="str">
        <f>Spielplan2!E61</f>
        <v>C1</v>
      </c>
      <c r="F46" s="110" t="str">
        <f>Spielplan2!F61</f>
        <v>-</v>
      </c>
      <c r="G46" s="111" t="str">
        <f>Spielplan2!G61</f>
        <v>C5</v>
      </c>
      <c r="H46" s="103"/>
      <c r="I46" s="110" t="s">
        <v>9</v>
      </c>
      <c r="J46" s="224"/>
    </row>
    <row r="47" spans="1:10" s="200" customFormat="1" ht="19.5" customHeight="1">
      <c r="A47" s="223">
        <f>A46</f>
        <v>0.47916666666666685</v>
      </c>
      <c r="B47" s="153">
        <v>22</v>
      </c>
      <c r="C47" s="154" t="str">
        <f>Spielplan1!C20</f>
        <v>A</v>
      </c>
      <c r="D47" s="126" t="s">
        <v>44</v>
      </c>
      <c r="E47" s="109" t="str">
        <f>Spielplan1!E20</f>
        <v>A4</v>
      </c>
      <c r="F47" s="110" t="s">
        <v>8</v>
      </c>
      <c r="G47" s="111" t="str">
        <f>Spielplan1!G20</f>
        <v>A2</v>
      </c>
      <c r="H47" s="103"/>
      <c r="I47" s="110" t="s">
        <v>9</v>
      </c>
      <c r="J47" s="224"/>
    </row>
    <row r="48" spans="1:10" s="200" customFormat="1" ht="19.5" customHeight="1" hidden="1">
      <c r="A48" s="223">
        <f>A36+Vorgaben!$D$3+Vorgaben!$D$5</f>
        <v>0.4270833333333334</v>
      </c>
      <c r="B48" s="153">
        <v>15</v>
      </c>
      <c r="C48" s="154" t="str">
        <f>Spielplan1!C21</f>
        <v>B</v>
      </c>
      <c r="D48" s="126" t="s">
        <v>46</v>
      </c>
      <c r="E48" s="109">
        <f>Spielplan1!E21</f>
        <v>0</v>
      </c>
      <c r="F48" s="110" t="s">
        <v>8</v>
      </c>
      <c r="G48" s="111">
        <f>Spielplan1!G21</f>
        <v>0</v>
      </c>
      <c r="H48" s="103"/>
      <c r="I48" s="110" t="s">
        <v>9</v>
      </c>
      <c r="J48" s="224"/>
    </row>
    <row r="49" spans="1:10" s="200" customFormat="1" ht="19.5" customHeight="1">
      <c r="A49" s="308">
        <f>A47+Vorgaben!$D$3+Vorgaben!$D$5</f>
        <v>0.48958333333333354</v>
      </c>
      <c r="B49" s="309">
        <v>23</v>
      </c>
      <c r="C49" s="310" t="str">
        <f>Spielplan1!C23</f>
        <v>B</v>
      </c>
      <c r="D49" s="311" t="s">
        <v>44</v>
      </c>
      <c r="E49" s="312" t="str">
        <f>Spielplan1!E23</f>
        <v>B4</v>
      </c>
      <c r="F49" s="313" t="s">
        <v>8</v>
      </c>
      <c r="G49" s="314" t="str">
        <f>Spielplan1!G23</f>
        <v>B2</v>
      </c>
      <c r="H49" s="315"/>
      <c r="I49" s="313" t="s">
        <v>9</v>
      </c>
      <c r="J49" s="316"/>
    </row>
    <row r="50" spans="1:10" s="200" customFormat="1" ht="19.5" customHeight="1">
      <c r="A50" s="308">
        <f>A49</f>
        <v>0.48958333333333354</v>
      </c>
      <c r="B50" s="309">
        <v>24</v>
      </c>
      <c r="C50" s="310" t="str">
        <f>Spielplan2!C20</f>
        <v>C</v>
      </c>
      <c r="D50" s="311" t="s">
        <v>44</v>
      </c>
      <c r="E50" s="312" t="str">
        <f>Spielplan2!E20</f>
        <v>C4</v>
      </c>
      <c r="F50" s="313" t="str">
        <f>Spielplan2!F20</f>
        <v>-</v>
      </c>
      <c r="G50" s="314" t="str">
        <f>Spielplan2!G20</f>
        <v>C2</v>
      </c>
      <c r="H50" s="315"/>
      <c r="I50" s="313" t="s">
        <v>9</v>
      </c>
      <c r="J50" s="316"/>
    </row>
    <row r="51" spans="1:10" s="200" customFormat="1" ht="19.5" customHeight="1">
      <c r="A51" s="223">
        <f>A50+Vorgaben!$D$3+Vorgaben!$D$5</f>
        <v>0.5000000000000002</v>
      </c>
      <c r="B51" s="153">
        <v>25</v>
      </c>
      <c r="C51" s="154" t="str">
        <f>Spielplan1!C66</f>
        <v>A</v>
      </c>
      <c r="D51" s="126" t="s">
        <v>44</v>
      </c>
      <c r="E51" s="109" t="str">
        <f>Spielplan1!E66</f>
        <v>A3</v>
      </c>
      <c r="F51" s="110" t="s">
        <v>8</v>
      </c>
      <c r="G51" s="111" t="str">
        <f>Spielplan1!G66</f>
        <v>A6</v>
      </c>
      <c r="H51" s="103"/>
      <c r="I51" s="110" t="s">
        <v>9</v>
      </c>
      <c r="J51" s="224"/>
    </row>
    <row r="52" spans="1:10" s="200" customFormat="1" ht="19.5" customHeight="1">
      <c r="A52" s="223">
        <f>A51</f>
        <v>0.5000000000000002</v>
      </c>
      <c r="B52" s="153">
        <v>26</v>
      </c>
      <c r="C52" s="154" t="str">
        <f>Spielplan1!C67</f>
        <v>B</v>
      </c>
      <c r="D52" s="126" t="s">
        <v>45</v>
      </c>
      <c r="E52" s="109" t="str">
        <f>Spielplan1!E67</f>
        <v>B3</v>
      </c>
      <c r="F52" s="110" t="s">
        <v>8</v>
      </c>
      <c r="G52" s="111" t="str">
        <f>Spielplan1!G67</f>
        <v>B6</v>
      </c>
      <c r="H52" s="103"/>
      <c r="I52" s="110" t="s">
        <v>9</v>
      </c>
      <c r="J52" s="224"/>
    </row>
    <row r="53" spans="1:10" s="200" customFormat="1" ht="19.5" customHeight="1">
      <c r="A53" s="308">
        <f>A52+Vorgaben!$D$3+Vorgaben!$D$5</f>
        <v>0.5104166666666669</v>
      </c>
      <c r="B53" s="309">
        <v>27</v>
      </c>
      <c r="C53" s="310" t="str">
        <f>Spielplan2!C66</f>
        <v>C</v>
      </c>
      <c r="D53" s="311" t="s">
        <v>45</v>
      </c>
      <c r="E53" s="312" t="str">
        <f>Spielplan2!E66</f>
        <v>C3</v>
      </c>
      <c r="F53" s="313" t="str">
        <f>Spielplan2!F66</f>
        <v>-</v>
      </c>
      <c r="G53" s="314" t="str">
        <f>Spielplan2!G66</f>
        <v>C6</v>
      </c>
      <c r="H53" s="315"/>
      <c r="I53" s="313" t="s">
        <v>9</v>
      </c>
      <c r="J53" s="316"/>
    </row>
    <row r="54" spans="1:10" s="200" customFormat="1" ht="19.5" customHeight="1">
      <c r="A54" s="308">
        <f>A53</f>
        <v>0.5104166666666669</v>
      </c>
      <c r="B54" s="309">
        <v>28</v>
      </c>
      <c r="C54" s="310" t="str">
        <f>Spielplan1!C30</f>
        <v>A</v>
      </c>
      <c r="D54" s="311" t="s">
        <v>44</v>
      </c>
      <c r="E54" s="312" t="str">
        <f>Spielplan1!E30</f>
        <v>A4</v>
      </c>
      <c r="F54" s="313" t="s">
        <v>8</v>
      </c>
      <c r="G54" s="314" t="str">
        <f>Spielplan1!G30</f>
        <v>A1</v>
      </c>
      <c r="H54" s="315"/>
      <c r="I54" s="313" t="s">
        <v>9</v>
      </c>
      <c r="J54" s="316"/>
    </row>
    <row r="55" spans="1:10" s="200" customFormat="1" ht="19.5" customHeight="1">
      <c r="A55" s="223">
        <f>A54+Vorgaben!$D$3+Vorgaben!$D$5</f>
        <v>0.5208333333333335</v>
      </c>
      <c r="B55" s="153">
        <v>29</v>
      </c>
      <c r="C55" s="154" t="str">
        <f>Spielplan1!C33</f>
        <v>B</v>
      </c>
      <c r="D55" s="126" t="s">
        <v>45</v>
      </c>
      <c r="E55" s="109" t="str">
        <f>Spielplan1!E33</f>
        <v>B4</v>
      </c>
      <c r="F55" s="110" t="s">
        <v>8</v>
      </c>
      <c r="G55" s="111" t="str">
        <f>Spielplan1!G33</f>
        <v>B1</v>
      </c>
      <c r="H55" s="103"/>
      <c r="I55" s="110" t="s">
        <v>9</v>
      </c>
      <c r="J55" s="224"/>
    </row>
    <row r="56" spans="1:10" s="200" customFormat="1" ht="19.5" customHeight="1">
      <c r="A56" s="223">
        <f>A55</f>
        <v>0.5208333333333335</v>
      </c>
      <c r="B56" s="153">
        <v>30</v>
      </c>
      <c r="C56" s="154" t="str">
        <f>Spielplan2!C30</f>
        <v>C</v>
      </c>
      <c r="D56" s="126" t="s">
        <v>44</v>
      </c>
      <c r="E56" s="109" t="str">
        <f>Spielplan2!E30</f>
        <v>C4</v>
      </c>
      <c r="F56" s="110" t="str">
        <f>Spielplan2!F30</f>
        <v>-</v>
      </c>
      <c r="G56" s="111" t="str">
        <f>Spielplan2!G30</f>
        <v>C1</v>
      </c>
      <c r="H56" s="103"/>
      <c r="I56" s="110" t="s">
        <v>9</v>
      </c>
      <c r="J56" s="224"/>
    </row>
    <row r="57" spans="1:10" s="200" customFormat="1" ht="19.5" customHeight="1">
      <c r="A57" s="308">
        <f>A56+Vorgaben!$D$3+Vorgaben!$D$5</f>
        <v>0.5312500000000001</v>
      </c>
      <c r="B57" s="309">
        <v>31</v>
      </c>
      <c r="C57" s="310" t="str">
        <f>Spielplan1!C54</f>
        <v>A</v>
      </c>
      <c r="D57" s="311" t="s">
        <v>44</v>
      </c>
      <c r="E57" s="312" t="str">
        <f>Spielplan1!E54</f>
        <v>A2</v>
      </c>
      <c r="F57" s="313" t="s">
        <v>8</v>
      </c>
      <c r="G57" s="314" t="str">
        <f>Spielplan1!G54</f>
        <v>A6</v>
      </c>
      <c r="H57" s="315"/>
      <c r="I57" s="313" t="s">
        <v>9</v>
      </c>
      <c r="J57" s="316"/>
    </row>
    <row r="58" spans="1:10" s="200" customFormat="1" ht="19.5" customHeight="1">
      <c r="A58" s="308">
        <f>A57</f>
        <v>0.5312500000000001</v>
      </c>
      <c r="B58" s="309">
        <v>32</v>
      </c>
      <c r="C58" s="310" t="str">
        <f>Spielplan1!C58</f>
        <v>B</v>
      </c>
      <c r="D58" s="311" t="s">
        <v>44</v>
      </c>
      <c r="E58" s="312" t="str">
        <f>Spielplan1!E58</f>
        <v>B2</v>
      </c>
      <c r="F58" s="313" t="s">
        <v>8</v>
      </c>
      <c r="G58" s="314" t="str">
        <f>Spielplan1!G58</f>
        <v>B6</v>
      </c>
      <c r="H58" s="315"/>
      <c r="I58" s="313" t="s">
        <v>9</v>
      </c>
      <c r="J58" s="316"/>
    </row>
    <row r="59" spans="1:10" s="200" customFormat="1" ht="19.5" customHeight="1">
      <c r="A59" s="223">
        <f>A58+Vorgaben!$D$3+Vorgaben!$D$5</f>
        <v>0.5416666666666667</v>
      </c>
      <c r="B59" s="153">
        <v>33</v>
      </c>
      <c r="C59" s="154" t="str">
        <f>Spielplan2!C54</f>
        <v>C</v>
      </c>
      <c r="D59" s="126" t="s">
        <v>44</v>
      </c>
      <c r="E59" s="109" t="str">
        <f>Spielplan2!E54</f>
        <v>C2</v>
      </c>
      <c r="F59" s="110" t="str">
        <f>Spielplan2!F54</f>
        <v>-</v>
      </c>
      <c r="G59" s="111" t="str">
        <f>Spielplan2!G54</f>
        <v>C6</v>
      </c>
      <c r="H59" s="103"/>
      <c r="I59" s="110" t="s">
        <v>9</v>
      </c>
      <c r="J59" s="224"/>
    </row>
    <row r="60" spans="1:10" s="200" customFormat="1" ht="19.5" customHeight="1">
      <c r="A60" s="223">
        <f>A59</f>
        <v>0.5416666666666667</v>
      </c>
      <c r="B60" s="153">
        <v>34</v>
      </c>
      <c r="C60" s="154" t="str">
        <f>Spielplan1!C37</f>
        <v>A</v>
      </c>
      <c r="D60" s="126" t="s">
        <v>45</v>
      </c>
      <c r="E60" s="109" t="str">
        <f>Spielplan1!E37</f>
        <v>A5</v>
      </c>
      <c r="F60" s="110" t="s">
        <v>8</v>
      </c>
      <c r="G60" s="111" t="str">
        <f>Spielplan1!G37</f>
        <v>A3</v>
      </c>
      <c r="H60" s="103"/>
      <c r="I60" s="110" t="s">
        <v>9</v>
      </c>
      <c r="J60" s="224"/>
    </row>
    <row r="61" spans="1:10" s="200" customFormat="1" ht="19.5" customHeight="1">
      <c r="A61" s="308">
        <f>A60+Vorgaben!$D$3+Vorgaben!$D$5</f>
        <v>0.5520833333333334</v>
      </c>
      <c r="B61" s="309">
        <v>35</v>
      </c>
      <c r="C61" s="310" t="str">
        <f>Spielplan1!C40</f>
        <v>B</v>
      </c>
      <c r="D61" s="311" t="s">
        <v>44</v>
      </c>
      <c r="E61" s="312" t="str">
        <f>Spielplan1!E40</f>
        <v>B5</v>
      </c>
      <c r="F61" s="313" t="s">
        <v>8</v>
      </c>
      <c r="G61" s="314" t="str">
        <f>Spielplan1!G40</f>
        <v>B3</v>
      </c>
      <c r="H61" s="315"/>
      <c r="I61" s="313" t="s">
        <v>9</v>
      </c>
      <c r="J61" s="316"/>
    </row>
    <row r="62" spans="1:10" s="200" customFormat="1" ht="19.5" customHeight="1">
      <c r="A62" s="308">
        <f>A61</f>
        <v>0.5520833333333334</v>
      </c>
      <c r="B62" s="309">
        <v>36</v>
      </c>
      <c r="C62" s="310" t="str">
        <f>Spielplan2!C37</f>
        <v>C</v>
      </c>
      <c r="D62" s="311" t="s">
        <v>45</v>
      </c>
      <c r="E62" s="312" t="str">
        <f>Spielplan2!E37</f>
        <v>C5</v>
      </c>
      <c r="F62" s="313" t="str">
        <f>Spielplan2!F37</f>
        <v>-</v>
      </c>
      <c r="G62" s="314" t="str">
        <f>Spielplan2!G37</f>
        <v>C3</v>
      </c>
      <c r="H62" s="315"/>
      <c r="I62" s="313" t="s">
        <v>9</v>
      </c>
      <c r="J62" s="316"/>
    </row>
    <row r="63" spans="1:10" s="200" customFormat="1" ht="19.5" customHeight="1">
      <c r="A63" s="223">
        <f>A62+Vorgaben!$D$3+Vorgaben!$D$5</f>
        <v>0.5625</v>
      </c>
      <c r="B63" s="153">
        <v>37</v>
      </c>
      <c r="C63" s="154" t="str">
        <f>Spielplan1!C38</f>
        <v>A</v>
      </c>
      <c r="D63" s="126" t="s">
        <v>44</v>
      </c>
      <c r="E63" s="109" t="str">
        <f>Spielplan1!E38</f>
        <v>A6</v>
      </c>
      <c r="F63" s="110" t="s">
        <v>8</v>
      </c>
      <c r="G63" s="111" t="str">
        <f>Spielplan1!G38</f>
        <v>A1</v>
      </c>
      <c r="H63" s="103"/>
      <c r="I63" s="110" t="s">
        <v>9</v>
      </c>
      <c r="J63" s="224"/>
    </row>
    <row r="64" spans="1:10" s="200" customFormat="1" ht="19.5" customHeight="1">
      <c r="A64" s="223">
        <f>A63</f>
        <v>0.5625</v>
      </c>
      <c r="B64" s="153">
        <v>38</v>
      </c>
      <c r="C64" s="154" t="str">
        <f>Spielplan1!C41</f>
        <v>B</v>
      </c>
      <c r="D64" s="126" t="s">
        <v>44</v>
      </c>
      <c r="E64" s="109" t="str">
        <f>Spielplan1!E41</f>
        <v>B6</v>
      </c>
      <c r="F64" s="110" t="s">
        <v>8</v>
      </c>
      <c r="G64" s="111" t="str">
        <f>Spielplan1!G41</f>
        <v>B1</v>
      </c>
      <c r="H64" s="103"/>
      <c r="I64" s="110" t="s">
        <v>9</v>
      </c>
      <c r="J64" s="224"/>
    </row>
    <row r="65" spans="1:10" s="200" customFormat="1" ht="19.5" customHeight="1">
      <c r="A65" s="308">
        <f>A64+Vorgaben!$D$3+Vorgaben!$D$5</f>
        <v>0.5729166666666666</v>
      </c>
      <c r="B65" s="309">
        <v>39</v>
      </c>
      <c r="C65" s="310" t="str">
        <f>Spielplan2!C38</f>
        <v>C</v>
      </c>
      <c r="D65" s="311" t="s">
        <v>44</v>
      </c>
      <c r="E65" s="312" t="str">
        <f>Spielplan2!E38</f>
        <v>C6</v>
      </c>
      <c r="F65" s="313" t="str">
        <f>Spielplan2!F38</f>
        <v>-</v>
      </c>
      <c r="G65" s="314" t="str">
        <f>Spielplan2!G38</f>
        <v>C1</v>
      </c>
      <c r="H65" s="315"/>
      <c r="I65" s="313" t="s">
        <v>9</v>
      </c>
      <c r="J65" s="316"/>
    </row>
    <row r="66" spans="1:10" s="200" customFormat="1" ht="19.5" customHeight="1">
      <c r="A66" s="308">
        <f>A65</f>
        <v>0.5729166666666666</v>
      </c>
      <c r="B66" s="309">
        <v>40</v>
      </c>
      <c r="C66" s="310" t="str">
        <f>Spielplan1!C26</f>
        <v>A</v>
      </c>
      <c r="D66" s="311" t="s">
        <v>45</v>
      </c>
      <c r="E66" s="312" t="str">
        <f>Spielplan1!E26</f>
        <v>A2</v>
      </c>
      <c r="F66" s="313" t="s">
        <v>8</v>
      </c>
      <c r="G66" s="314" t="str">
        <f>Spielplan1!G26</f>
        <v>A3</v>
      </c>
      <c r="H66" s="315"/>
      <c r="I66" s="313" t="s">
        <v>9</v>
      </c>
      <c r="J66" s="316"/>
    </row>
    <row r="67" spans="1:10" s="200" customFormat="1" ht="19.5" customHeight="1">
      <c r="A67" s="223">
        <f>A66+Vorgaben!$D$3+Vorgaben!$D$5</f>
        <v>0.5833333333333333</v>
      </c>
      <c r="B67" s="153">
        <v>41</v>
      </c>
      <c r="C67" s="154" t="str">
        <f>Spielplan1!C29</f>
        <v>B</v>
      </c>
      <c r="D67" s="126" t="s">
        <v>45</v>
      </c>
      <c r="E67" s="109" t="str">
        <f>Spielplan1!E29</f>
        <v>B2</v>
      </c>
      <c r="F67" s="110" t="s">
        <v>8</v>
      </c>
      <c r="G67" s="111" t="str">
        <f>Spielplan1!G29</f>
        <v>B3</v>
      </c>
      <c r="H67" s="103"/>
      <c r="I67" s="110" t="s">
        <v>9</v>
      </c>
      <c r="J67" s="224"/>
    </row>
    <row r="68" spans="1:10" s="200" customFormat="1" ht="19.5" customHeight="1" hidden="1">
      <c r="A68" s="223">
        <f>A50</f>
        <v>0.48958333333333354</v>
      </c>
      <c r="B68" s="153">
        <f>B50+1</f>
        <v>25</v>
      </c>
      <c r="C68" s="154" t="str">
        <f>Spielplan2!C21</f>
        <v>D</v>
      </c>
      <c r="D68" s="126" t="s">
        <v>45</v>
      </c>
      <c r="E68" s="109">
        <f>Spielplan2!E21</f>
        <v>0</v>
      </c>
      <c r="F68" s="110" t="str">
        <f>Spielplan2!F21</f>
        <v>-</v>
      </c>
      <c r="G68" s="111">
        <f>Spielplan2!G21</f>
        <v>0</v>
      </c>
      <c r="H68" s="103"/>
      <c r="I68" s="110" t="s">
        <v>9</v>
      </c>
      <c r="J68" s="224"/>
    </row>
    <row r="69" spans="1:10" s="200" customFormat="1" ht="19.5" customHeight="1" hidden="1">
      <c r="A69" s="223">
        <f>A68</f>
        <v>0.48958333333333354</v>
      </c>
      <c r="B69" s="153">
        <f>B68+1</f>
        <v>26</v>
      </c>
      <c r="C69" s="154" t="str">
        <f>Spielplan2!C22</f>
        <v>D</v>
      </c>
      <c r="D69" s="126" t="s">
        <v>46</v>
      </c>
      <c r="E69" s="155">
        <f>Spielplan2!E22</f>
        <v>0</v>
      </c>
      <c r="F69" s="110" t="str">
        <f>Spielplan2!F22</f>
        <v>-</v>
      </c>
      <c r="G69" s="156">
        <f>Spielplan2!G22</f>
        <v>0</v>
      </c>
      <c r="H69" s="103"/>
      <c r="I69" s="110" t="s">
        <v>9</v>
      </c>
      <c r="J69" s="224"/>
    </row>
    <row r="70" spans="1:10" s="200" customFormat="1" ht="19.5" customHeight="1" hidden="1">
      <c r="A70" s="223">
        <f>A69</f>
        <v>0.48958333333333354</v>
      </c>
      <c r="B70" s="153">
        <f>B69+1</f>
        <v>27</v>
      </c>
      <c r="C70" s="154" t="str">
        <f>Spielplan2!C23</f>
        <v>D</v>
      </c>
      <c r="D70" s="126" t="s">
        <v>93</v>
      </c>
      <c r="E70" s="109">
        <f>Spielplan2!E23</f>
        <v>0</v>
      </c>
      <c r="F70" s="110" t="str">
        <f>Spielplan2!F23</f>
        <v>-</v>
      </c>
      <c r="G70" s="111">
        <f>Spielplan2!G23</f>
        <v>0</v>
      </c>
      <c r="H70" s="103"/>
      <c r="I70" s="110" t="s">
        <v>9</v>
      </c>
      <c r="J70" s="224"/>
    </row>
    <row r="71" spans="1:10" s="200" customFormat="1" ht="19.5" customHeight="1" hidden="1">
      <c r="A71" s="223">
        <f>A50</f>
        <v>0.48958333333333354</v>
      </c>
      <c r="B71" s="153">
        <v>16</v>
      </c>
      <c r="C71" s="154" t="str">
        <f>Spielplan1!C24</f>
        <v>A</v>
      </c>
      <c r="D71" s="126" t="s">
        <v>45</v>
      </c>
      <c r="E71" s="109">
        <f>Spielplan1!E24</f>
        <v>0</v>
      </c>
      <c r="F71" s="110" t="s">
        <v>8</v>
      </c>
      <c r="G71" s="111" t="str">
        <f>Spielplan1!G24</f>
        <v>A5</v>
      </c>
      <c r="H71" s="103"/>
      <c r="I71" s="110" t="s">
        <v>9</v>
      </c>
      <c r="J71" s="224"/>
    </row>
    <row r="72" spans="1:10" s="200" customFormat="1" ht="19.5" customHeight="1" hidden="1">
      <c r="A72" s="223">
        <f>A71</f>
        <v>0.48958333333333354</v>
      </c>
      <c r="B72" s="153">
        <v>20</v>
      </c>
      <c r="C72" s="154" t="str">
        <f>Spielplan1!C25</f>
        <v>A</v>
      </c>
      <c r="D72" s="126" t="s">
        <v>45</v>
      </c>
      <c r="E72" s="109" t="str">
        <f>Spielplan1!E25</f>
        <v>A6</v>
      </c>
      <c r="F72" s="110" t="s">
        <v>8</v>
      </c>
      <c r="G72" s="111">
        <f>Spielplan1!G25</f>
        <v>0</v>
      </c>
      <c r="H72" s="103"/>
      <c r="I72" s="110" t="s">
        <v>9</v>
      </c>
      <c r="J72" s="224"/>
    </row>
    <row r="73" spans="1:10" s="200" customFormat="1" ht="19.5" customHeight="1" hidden="1">
      <c r="A73" s="223">
        <f>A66</f>
        <v>0.5729166666666666</v>
      </c>
      <c r="B73" s="153">
        <v>18</v>
      </c>
      <c r="C73" s="154" t="str">
        <f>Spielplan1!C27</f>
        <v>B</v>
      </c>
      <c r="D73" s="126" t="s">
        <v>45</v>
      </c>
      <c r="E73" s="109">
        <f>Spielplan1!E27</f>
        <v>0</v>
      </c>
      <c r="F73" s="110" t="s">
        <v>8</v>
      </c>
      <c r="G73" s="111" t="str">
        <f>Spielplan1!G27</f>
        <v>B5</v>
      </c>
      <c r="H73" s="103"/>
      <c r="I73" s="110" t="s">
        <v>9</v>
      </c>
      <c r="J73" s="224"/>
    </row>
    <row r="74" spans="1:10" s="200" customFormat="1" ht="19.5" customHeight="1" hidden="1">
      <c r="A74" s="223">
        <f>A73+Vorgaben!$D$3+Vorgaben!$D$5</f>
        <v>0.5833333333333333</v>
      </c>
      <c r="B74" s="153">
        <v>19</v>
      </c>
      <c r="C74" s="154" t="str">
        <f>Spielplan2!C24</f>
        <v>C</v>
      </c>
      <c r="D74" s="126" t="s">
        <v>44</v>
      </c>
      <c r="E74" s="109">
        <f>Spielplan2!E24</f>
        <v>0</v>
      </c>
      <c r="F74" s="110" t="str">
        <f>Spielplan2!F24</f>
        <v>-</v>
      </c>
      <c r="G74" s="111" t="str">
        <f>Spielplan2!G24</f>
        <v>C5</v>
      </c>
      <c r="H74" s="103"/>
      <c r="I74" s="110" t="s">
        <v>9</v>
      </c>
      <c r="J74" s="224"/>
    </row>
    <row r="75" spans="1:10" s="200" customFormat="1" ht="19.5" customHeight="1" hidden="1">
      <c r="A75" s="223">
        <f>A74</f>
        <v>0.5833333333333333</v>
      </c>
      <c r="B75" s="153">
        <v>24</v>
      </c>
      <c r="C75" s="154" t="str">
        <f>Spielplan2!C25</f>
        <v>C</v>
      </c>
      <c r="D75" s="126" t="s">
        <v>46</v>
      </c>
      <c r="E75" s="109" t="str">
        <f>Spielplan2!E25</f>
        <v>C6</v>
      </c>
      <c r="F75" s="110" t="str">
        <f>Spielplan2!F25</f>
        <v>-</v>
      </c>
      <c r="G75" s="111">
        <f>Spielplan2!G25</f>
        <v>0</v>
      </c>
      <c r="H75" s="103"/>
      <c r="I75" s="110" t="s">
        <v>9</v>
      </c>
      <c r="J75" s="224"/>
    </row>
    <row r="76" spans="1:10" s="200" customFormat="1" ht="19.5" customHeight="1">
      <c r="A76" s="223">
        <f>A67</f>
        <v>0.5833333333333333</v>
      </c>
      <c r="B76" s="153">
        <v>42</v>
      </c>
      <c r="C76" s="154" t="str">
        <f>Spielplan2!C26</f>
        <v>C</v>
      </c>
      <c r="D76" s="126" t="s">
        <v>45</v>
      </c>
      <c r="E76" s="109" t="str">
        <f>Spielplan2!E26</f>
        <v>C2</v>
      </c>
      <c r="F76" s="110" t="str">
        <f>Spielplan2!F26</f>
        <v>-</v>
      </c>
      <c r="G76" s="111" t="str">
        <f>Spielplan2!G26</f>
        <v>C3</v>
      </c>
      <c r="H76" s="103"/>
      <c r="I76" s="110" t="s">
        <v>9</v>
      </c>
      <c r="J76" s="224"/>
    </row>
    <row r="77" spans="1:10" s="200" customFormat="1" ht="19.5" customHeight="1" hidden="1">
      <c r="A77" s="223">
        <f>A76</f>
        <v>0.5833333333333333</v>
      </c>
      <c r="B77" s="153">
        <f>B76+1</f>
        <v>43</v>
      </c>
      <c r="C77" s="154" t="str">
        <f>Spielplan2!C27</f>
        <v>D</v>
      </c>
      <c r="D77" s="126" t="s">
        <v>93</v>
      </c>
      <c r="E77" s="109">
        <f>Spielplan2!E27</f>
        <v>0</v>
      </c>
      <c r="F77" s="110" t="str">
        <f>Spielplan2!F27</f>
        <v>-</v>
      </c>
      <c r="G77" s="111">
        <f>Spielplan2!G27</f>
        <v>0</v>
      </c>
      <c r="H77" s="103"/>
      <c r="I77" s="110" t="s">
        <v>9</v>
      </c>
      <c r="J77" s="224"/>
    </row>
    <row r="78" spans="1:10" s="200" customFormat="1" ht="19.5" customHeight="1" hidden="1">
      <c r="A78" s="223">
        <f>A75+Vorgaben!$D$3+Vorgaben!$D$5</f>
        <v>0.5937499999999999</v>
      </c>
      <c r="B78" s="153">
        <v>26</v>
      </c>
      <c r="C78" s="154" t="str">
        <f>Spielplan1!C28</f>
        <v>B</v>
      </c>
      <c r="D78" s="126" t="s">
        <v>45</v>
      </c>
      <c r="E78" s="109" t="str">
        <f>Spielplan1!E28</f>
        <v>B6</v>
      </c>
      <c r="F78" s="110" t="s">
        <v>8</v>
      </c>
      <c r="G78" s="111">
        <f>Spielplan1!G28</f>
        <v>0</v>
      </c>
      <c r="H78" s="103"/>
      <c r="I78" s="110" t="s">
        <v>9</v>
      </c>
      <c r="J78" s="224"/>
    </row>
    <row r="79" spans="1:10" s="200" customFormat="1" ht="19.5" customHeight="1" hidden="1">
      <c r="A79" s="223">
        <f>A54</f>
        <v>0.5104166666666669</v>
      </c>
      <c r="B79" s="153">
        <v>29</v>
      </c>
      <c r="C79" s="154" t="str">
        <f>Spielplan1!C31</f>
        <v>A</v>
      </c>
      <c r="D79" s="126" t="s">
        <v>45</v>
      </c>
      <c r="E79" s="109" t="str">
        <f>Spielplan1!E31</f>
        <v>A5</v>
      </c>
      <c r="F79" s="110" t="s">
        <v>8</v>
      </c>
      <c r="G79" s="111">
        <f>Spielplan1!G31</f>
        <v>0</v>
      </c>
      <c r="H79" s="103"/>
      <c r="I79" s="110" t="s">
        <v>9</v>
      </c>
      <c r="J79" s="224"/>
    </row>
    <row r="80" spans="1:10" s="200" customFormat="1" ht="19.5" customHeight="1" hidden="1">
      <c r="A80" s="223">
        <f>A67+Vorgaben!$D$3+Vorgaben!$D$5</f>
        <v>0.5937499999999999</v>
      </c>
      <c r="B80" s="153">
        <f>B79+1</f>
        <v>30</v>
      </c>
      <c r="C80" s="154" t="str">
        <f>Spielplan2!C28</f>
        <v>D</v>
      </c>
      <c r="D80" s="126" t="s">
        <v>44</v>
      </c>
      <c r="E80" s="109">
        <f>Spielplan2!E28</f>
        <v>0</v>
      </c>
      <c r="F80" s="110" t="str">
        <f>Spielplan2!F28</f>
        <v>-</v>
      </c>
      <c r="G80" s="111">
        <f>Spielplan2!G28</f>
        <v>0</v>
      </c>
      <c r="H80" s="103"/>
      <c r="I80" s="110" t="s">
        <v>9</v>
      </c>
      <c r="J80" s="224"/>
    </row>
    <row r="81" spans="1:10" s="200" customFormat="1" ht="19.5" customHeight="1" hidden="1">
      <c r="A81" s="223">
        <f>A80</f>
        <v>0.5937499999999999</v>
      </c>
      <c r="B81" s="153">
        <f>B80+1</f>
        <v>31</v>
      </c>
      <c r="C81" s="154" t="str">
        <f>Spielplan2!C29</f>
        <v>D</v>
      </c>
      <c r="D81" s="126" t="s">
        <v>45</v>
      </c>
      <c r="E81" s="109">
        <f>Spielplan2!E29</f>
        <v>0</v>
      </c>
      <c r="F81" s="110" t="str">
        <f>Spielplan2!F29</f>
        <v>-</v>
      </c>
      <c r="G81" s="111">
        <f>Spielplan2!G29</f>
        <v>0</v>
      </c>
      <c r="H81" s="103"/>
      <c r="I81" s="110" t="s">
        <v>9</v>
      </c>
      <c r="J81" s="224"/>
    </row>
    <row r="82" spans="1:10" s="200" customFormat="1" ht="19.5" customHeight="1" hidden="1">
      <c r="A82" s="223">
        <f>A80+Vorgaben!$D$3+Vorgaben!$D$5</f>
        <v>0.6041666666666665</v>
      </c>
      <c r="B82" s="153">
        <v>31</v>
      </c>
      <c r="C82" s="154" t="str">
        <f>Spielplan2!C31</f>
        <v>C</v>
      </c>
      <c r="D82" s="126" t="s">
        <v>44</v>
      </c>
      <c r="E82" s="109" t="str">
        <f>Spielplan2!E31</f>
        <v>C5</v>
      </c>
      <c r="F82" s="110" t="str">
        <f>Spielplan2!F31</f>
        <v>-</v>
      </c>
      <c r="G82" s="111">
        <f>Spielplan2!G31</f>
        <v>0</v>
      </c>
      <c r="H82" s="103"/>
      <c r="I82" s="110" t="s">
        <v>9</v>
      </c>
      <c r="J82" s="224"/>
    </row>
    <row r="83" spans="1:10" s="200" customFormat="1" ht="19.5" customHeight="1" hidden="1">
      <c r="A83" s="223">
        <f>A56</f>
        <v>0.5208333333333335</v>
      </c>
      <c r="B83" s="153">
        <v>24</v>
      </c>
      <c r="C83" s="154" t="str">
        <f>Spielplan1!C32</f>
        <v>A</v>
      </c>
      <c r="D83" s="126" t="s">
        <v>45</v>
      </c>
      <c r="E83" s="109" t="str">
        <f>Spielplan1!E32</f>
        <v>A6</v>
      </c>
      <c r="F83" s="110" t="s">
        <v>8</v>
      </c>
      <c r="G83" s="111">
        <f>Spielplan1!G32</f>
        <v>0</v>
      </c>
      <c r="H83" s="103"/>
      <c r="I83" s="110" t="s">
        <v>9</v>
      </c>
      <c r="J83" s="224"/>
    </row>
    <row r="84" spans="1:10" s="200" customFormat="1" ht="19.5" customHeight="1" hidden="1">
      <c r="A84" s="223">
        <f>A55+Vorgaben!$D$3+Vorgaben!$D$5</f>
        <v>0.5312500000000001</v>
      </c>
      <c r="B84" s="153">
        <v>34</v>
      </c>
      <c r="C84" s="154" t="str">
        <f>Spielplan1!C34</f>
        <v>B</v>
      </c>
      <c r="D84" s="126" t="s">
        <v>44</v>
      </c>
      <c r="E84" s="109" t="str">
        <f>Spielplan1!E34</f>
        <v>B5</v>
      </c>
      <c r="F84" s="110" t="s">
        <v>8</v>
      </c>
      <c r="G84" s="111">
        <f>Spielplan1!G34</f>
        <v>0</v>
      </c>
      <c r="H84" s="103"/>
      <c r="I84" s="110" t="s">
        <v>9</v>
      </c>
      <c r="J84" s="224"/>
    </row>
    <row r="85" spans="1:10" s="200" customFormat="1" ht="19.5" customHeight="1" hidden="1">
      <c r="A85" s="223">
        <f>A55</f>
        <v>0.5208333333333335</v>
      </c>
      <c r="B85" s="153">
        <v>26</v>
      </c>
      <c r="C85" s="154" t="str">
        <f>Spielplan1!C35</f>
        <v>B</v>
      </c>
      <c r="D85" s="126" t="s">
        <v>45</v>
      </c>
      <c r="E85" s="109" t="str">
        <f>Spielplan1!E35</f>
        <v>B6</v>
      </c>
      <c r="F85" s="110" t="s">
        <v>8</v>
      </c>
      <c r="G85" s="111">
        <f>Spielplan1!G35</f>
        <v>0</v>
      </c>
      <c r="H85" s="103"/>
      <c r="I85" s="110" t="s">
        <v>9</v>
      </c>
      <c r="J85" s="224"/>
    </row>
    <row r="86" spans="1:10" s="200" customFormat="1" ht="19.5" customHeight="1" hidden="1">
      <c r="A86" s="223">
        <f>A85+Vorgaben!$D$3+Vorgaben!$D$5</f>
        <v>0.5312500000000001</v>
      </c>
      <c r="B86" s="153">
        <v>27</v>
      </c>
      <c r="C86" s="154" t="str">
        <f>Spielplan2!C32</f>
        <v>C</v>
      </c>
      <c r="D86" s="126" t="s">
        <v>44</v>
      </c>
      <c r="E86" s="109" t="str">
        <f>Spielplan2!E32</f>
        <v>C6</v>
      </c>
      <c r="F86" s="110" t="str">
        <f>Spielplan2!F32</f>
        <v>-</v>
      </c>
      <c r="G86" s="111">
        <f>Spielplan2!G32</f>
        <v>0</v>
      </c>
      <c r="H86" s="103"/>
      <c r="I86" s="110" t="s">
        <v>9</v>
      </c>
      <c r="J86" s="224"/>
    </row>
    <row r="87" spans="1:10" s="200" customFormat="1" ht="19.5" customHeight="1" hidden="1">
      <c r="A87" s="223">
        <f>A86</f>
        <v>0.5312500000000001</v>
      </c>
      <c r="B87" s="153">
        <f>B86+1</f>
        <v>28</v>
      </c>
      <c r="C87" s="154" t="str">
        <f>Spielplan2!C33</f>
        <v>D</v>
      </c>
      <c r="D87" s="126" t="s">
        <v>45</v>
      </c>
      <c r="E87" s="109">
        <f>Spielplan2!E33</f>
        <v>0</v>
      </c>
      <c r="F87" s="110" t="str">
        <f>Spielplan2!F33</f>
        <v>-</v>
      </c>
      <c r="G87" s="111">
        <f>Spielplan2!G33</f>
        <v>0</v>
      </c>
      <c r="H87" s="103"/>
      <c r="I87" s="110" t="s">
        <v>9</v>
      </c>
      <c r="J87" s="224"/>
    </row>
    <row r="88" spans="1:10" s="200" customFormat="1" ht="19.5" customHeight="1" hidden="1">
      <c r="A88" s="223">
        <f>A85+Vorgaben!$D$3+Vorgaben!$D$5</f>
        <v>0.5312500000000001</v>
      </c>
      <c r="B88" s="153">
        <f>B87+1</f>
        <v>29</v>
      </c>
      <c r="C88" s="154" t="str">
        <f>Spielplan2!C34</f>
        <v>D</v>
      </c>
      <c r="D88" s="126" t="s">
        <v>46</v>
      </c>
      <c r="E88" s="155">
        <f>Spielplan2!E34</f>
        <v>0</v>
      </c>
      <c r="F88" s="110" t="str">
        <f>Spielplan2!F34</f>
        <v>-</v>
      </c>
      <c r="G88" s="156">
        <f>Spielplan2!G34</f>
        <v>0</v>
      </c>
      <c r="H88" s="103"/>
      <c r="I88" s="110" t="s">
        <v>9</v>
      </c>
      <c r="J88" s="224"/>
    </row>
    <row r="89" spans="1:10" s="200" customFormat="1" ht="19.5" customHeight="1" hidden="1">
      <c r="A89" s="223">
        <f>A88</f>
        <v>0.5312500000000001</v>
      </c>
      <c r="B89" s="153">
        <f>B88+1</f>
        <v>30</v>
      </c>
      <c r="C89" s="154" t="str">
        <f>Spielplan2!C35</f>
        <v>D</v>
      </c>
      <c r="D89" s="126" t="s">
        <v>93</v>
      </c>
      <c r="E89" s="109">
        <f>Spielplan2!E35</f>
        <v>0</v>
      </c>
      <c r="F89" s="110" t="str">
        <f>Spielplan2!F35</f>
        <v>-</v>
      </c>
      <c r="G89" s="111">
        <f>Spielplan2!G35</f>
        <v>0</v>
      </c>
      <c r="H89" s="103"/>
      <c r="I89" s="110" t="s">
        <v>9</v>
      </c>
      <c r="J89" s="224"/>
    </row>
    <row r="90" spans="1:10" s="200" customFormat="1" ht="19.5" customHeight="1" hidden="1">
      <c r="A90" s="223">
        <f>A87+Vorgaben!$D$3+Vorgaben!$D$5</f>
        <v>0.5416666666666667</v>
      </c>
      <c r="B90" s="153">
        <v>37</v>
      </c>
      <c r="C90" s="154" t="str">
        <f>Spielplan1!C36</f>
        <v>A</v>
      </c>
      <c r="D90" s="126" t="s">
        <v>44</v>
      </c>
      <c r="E90" s="109">
        <f>Spielplan1!E36</f>
        <v>0</v>
      </c>
      <c r="F90" s="110" t="s">
        <v>8</v>
      </c>
      <c r="G90" s="111" t="str">
        <f>Spielplan1!G36</f>
        <v>A2</v>
      </c>
      <c r="H90" s="103"/>
      <c r="I90" s="110" t="s">
        <v>9</v>
      </c>
      <c r="J90" s="224"/>
    </row>
    <row r="91" spans="1:10" s="200" customFormat="1" ht="19.5" customHeight="1" hidden="1">
      <c r="A91" s="223">
        <f>A63+Vorgaben!$D$3+Vorgaben!$D$5</f>
        <v>0.5729166666666666</v>
      </c>
      <c r="B91" s="153">
        <v>40</v>
      </c>
      <c r="C91" s="154" t="str">
        <f>Spielplan1!C39</f>
        <v>B</v>
      </c>
      <c r="D91" s="126" t="s">
        <v>44</v>
      </c>
      <c r="E91" s="109">
        <f>Spielplan1!E39</f>
        <v>0</v>
      </c>
      <c r="F91" s="110" t="s">
        <v>8</v>
      </c>
      <c r="G91" s="111" t="str">
        <f>Spielplan1!G39</f>
        <v>B2</v>
      </c>
      <c r="H91" s="103"/>
      <c r="I91" s="110" t="s">
        <v>9</v>
      </c>
      <c r="J91" s="224"/>
    </row>
    <row r="92" spans="1:10" s="200" customFormat="1" ht="19.5" customHeight="1" hidden="1">
      <c r="A92" s="223">
        <f>A63</f>
        <v>0.5625</v>
      </c>
      <c r="B92" s="153">
        <v>41</v>
      </c>
      <c r="C92" s="154" t="str">
        <f>Spielplan2!C36</f>
        <v>C</v>
      </c>
      <c r="D92" s="126" t="s">
        <v>45</v>
      </c>
      <c r="E92" s="109">
        <f>Spielplan2!E36</f>
        <v>0</v>
      </c>
      <c r="F92" s="110" t="str">
        <f>Spielplan2!F36</f>
        <v>-</v>
      </c>
      <c r="G92" s="111" t="str">
        <f>Spielplan2!G36</f>
        <v>C2</v>
      </c>
      <c r="H92" s="103"/>
      <c r="I92" s="110" t="s">
        <v>9</v>
      </c>
      <c r="J92" s="224"/>
    </row>
    <row r="93" spans="1:10" s="200" customFormat="1" ht="19.5" customHeight="1" hidden="1">
      <c r="A93" s="223">
        <f>A65</f>
        <v>0.5729166666666666</v>
      </c>
      <c r="B93" s="153">
        <f>B65+1</f>
        <v>40</v>
      </c>
      <c r="C93" s="154" t="str">
        <f>Spielplan2!C39</f>
        <v>D</v>
      </c>
      <c r="D93" s="126" t="s">
        <v>93</v>
      </c>
      <c r="E93" s="109">
        <f>Spielplan2!E39</f>
        <v>0</v>
      </c>
      <c r="F93" s="110" t="str">
        <f>Spielplan2!F39</f>
        <v>-</v>
      </c>
      <c r="G93" s="111">
        <f>Spielplan2!G39</f>
        <v>0</v>
      </c>
      <c r="H93" s="103"/>
      <c r="I93" s="110" t="s">
        <v>9</v>
      </c>
      <c r="J93" s="224"/>
    </row>
    <row r="94" spans="1:10" s="200" customFormat="1" ht="19.5" customHeight="1" hidden="1">
      <c r="A94" s="223">
        <f>A64</f>
        <v>0.5625</v>
      </c>
      <c r="B94" s="153">
        <v>34</v>
      </c>
      <c r="C94" s="154" t="str">
        <f>Spielplan1!C42</f>
        <v>A</v>
      </c>
      <c r="D94" s="126" t="s">
        <v>45</v>
      </c>
      <c r="E94" s="109" t="str">
        <f>Spielplan1!E42</f>
        <v>A4</v>
      </c>
      <c r="F94" s="110" t="s">
        <v>8</v>
      </c>
      <c r="G94" s="111">
        <f>Spielplan1!G42</f>
        <v>0</v>
      </c>
      <c r="H94" s="103"/>
      <c r="I94" s="110" t="s">
        <v>9</v>
      </c>
      <c r="J94" s="224"/>
    </row>
    <row r="95" spans="1:10" s="200" customFormat="1" ht="19.5" customHeight="1" hidden="1">
      <c r="A95" s="223">
        <f>A64</f>
        <v>0.5625</v>
      </c>
      <c r="B95" s="153">
        <v>47</v>
      </c>
      <c r="C95" s="154" t="str">
        <f>Spielplan1!C43</f>
        <v>A</v>
      </c>
      <c r="D95" s="126" t="s">
        <v>45</v>
      </c>
      <c r="E95" s="109">
        <f>Spielplan1!E43</f>
        <v>0</v>
      </c>
      <c r="F95" s="110" t="s">
        <v>8</v>
      </c>
      <c r="G95" s="111" t="str">
        <f>Spielplan1!G43</f>
        <v>A3</v>
      </c>
      <c r="H95" s="103"/>
      <c r="I95" s="110" t="s">
        <v>9</v>
      </c>
      <c r="J95" s="224"/>
    </row>
    <row r="96" spans="1:10" s="200" customFormat="1" ht="19.5" customHeight="1" hidden="1">
      <c r="A96" s="223">
        <f>A64+Vorgaben!$D$3+Vorgaben!$D$5</f>
        <v>0.5729166666666666</v>
      </c>
      <c r="B96" s="153">
        <f>B95+1</f>
        <v>48</v>
      </c>
      <c r="C96" s="154" t="str">
        <f>Spielplan2!C40</f>
        <v>D</v>
      </c>
      <c r="D96" s="126" t="s">
        <v>44</v>
      </c>
      <c r="E96" s="109">
        <f>Spielplan2!E40</f>
        <v>0</v>
      </c>
      <c r="F96" s="110" t="str">
        <f>Spielplan2!F40</f>
        <v>-</v>
      </c>
      <c r="G96" s="111">
        <f>Spielplan2!G40</f>
        <v>0</v>
      </c>
      <c r="H96" s="103"/>
      <c r="I96" s="110" t="s">
        <v>9</v>
      </c>
      <c r="J96" s="224"/>
    </row>
    <row r="97" spans="1:10" s="200" customFormat="1" ht="19.5" customHeight="1" hidden="1">
      <c r="A97" s="223">
        <f>A96</f>
        <v>0.5729166666666666</v>
      </c>
      <c r="B97" s="153">
        <f>B96+1</f>
        <v>49</v>
      </c>
      <c r="C97" s="154" t="str">
        <f>Spielplan2!C41</f>
        <v>D</v>
      </c>
      <c r="D97" s="126" t="s">
        <v>45</v>
      </c>
      <c r="E97" s="109">
        <f>Spielplan2!E41</f>
        <v>0</v>
      </c>
      <c r="F97" s="110" t="str">
        <f>Spielplan2!F41</f>
        <v>-</v>
      </c>
      <c r="G97" s="111">
        <f>Spielplan2!G41</f>
        <v>0</v>
      </c>
      <c r="H97" s="103"/>
      <c r="I97" s="110" t="s">
        <v>9</v>
      </c>
      <c r="J97" s="224"/>
    </row>
    <row r="98" spans="1:10" s="200" customFormat="1" ht="19.5" customHeight="1" hidden="1">
      <c r="A98" s="223">
        <f>A97</f>
        <v>0.5729166666666666</v>
      </c>
      <c r="B98" s="153">
        <v>35</v>
      </c>
      <c r="C98" s="154" t="str">
        <f>Spielplan2!C42</f>
        <v>C</v>
      </c>
      <c r="D98" s="126" t="s">
        <v>44</v>
      </c>
      <c r="E98" s="109" t="str">
        <f>Spielplan2!E42</f>
        <v>C4</v>
      </c>
      <c r="F98" s="110" t="str">
        <f>Spielplan2!F42</f>
        <v>-</v>
      </c>
      <c r="G98" s="111">
        <f>Spielplan2!G42</f>
        <v>0</v>
      </c>
      <c r="H98" s="103"/>
      <c r="I98" s="110" t="s">
        <v>9</v>
      </c>
      <c r="J98" s="224"/>
    </row>
    <row r="99" spans="1:10" s="200" customFormat="1" ht="19.5" customHeight="1" hidden="1">
      <c r="A99" s="223">
        <f>A96+Vorgaben!$D$3+Vorgaben!$D$5</f>
        <v>0.5833333333333333</v>
      </c>
      <c r="B99" s="153">
        <v>49</v>
      </c>
      <c r="C99" s="154" t="str">
        <f>Spielplan2!C43</f>
        <v>C</v>
      </c>
      <c r="D99" s="126" t="s">
        <v>44</v>
      </c>
      <c r="E99" s="109">
        <f>Spielplan2!E43</f>
        <v>0</v>
      </c>
      <c r="F99" s="110" t="str">
        <f>Spielplan2!F43</f>
        <v>-</v>
      </c>
      <c r="G99" s="111" t="str">
        <f>Spielplan2!G43</f>
        <v>C3</v>
      </c>
      <c r="H99" s="103"/>
      <c r="I99" s="110" t="s">
        <v>9</v>
      </c>
      <c r="J99" s="224"/>
    </row>
    <row r="100" spans="1:10" s="200" customFormat="1" ht="19.5" customHeight="1" hidden="1">
      <c r="A100" s="223">
        <f>A39</f>
        <v>0.4375000000000001</v>
      </c>
      <c r="B100" s="153">
        <v>38</v>
      </c>
      <c r="C100" s="154" t="str">
        <f>Spielplan1!C46</f>
        <v>B</v>
      </c>
      <c r="D100" s="126" t="s">
        <v>45</v>
      </c>
      <c r="E100" s="109" t="str">
        <f>Spielplan1!E46</f>
        <v>B4</v>
      </c>
      <c r="F100" s="110" t="s">
        <v>8</v>
      </c>
      <c r="G100" s="111">
        <f>Spielplan1!G46</f>
        <v>0</v>
      </c>
      <c r="H100" s="103"/>
      <c r="I100" s="110" t="s">
        <v>9</v>
      </c>
      <c r="J100" s="224"/>
    </row>
    <row r="101" spans="1:10" s="200" customFormat="1" ht="19.5" customHeight="1" hidden="1">
      <c r="A101" s="223">
        <f>A100</f>
        <v>0.4375000000000001</v>
      </c>
      <c r="B101" s="153">
        <v>53</v>
      </c>
      <c r="C101" s="154" t="str">
        <f>Spielplan1!C47</f>
        <v>B</v>
      </c>
      <c r="D101" s="126" t="s">
        <v>45</v>
      </c>
      <c r="E101" s="109">
        <f>Spielplan1!E47</f>
        <v>0</v>
      </c>
      <c r="F101" s="110" t="s">
        <v>8</v>
      </c>
      <c r="G101" s="111" t="str">
        <f>Spielplan1!G47</f>
        <v>B3</v>
      </c>
      <c r="H101" s="103"/>
      <c r="I101" s="110" t="s">
        <v>9</v>
      </c>
      <c r="J101" s="224"/>
    </row>
    <row r="102" spans="1:10" s="200" customFormat="1" ht="19.5" customHeight="1" hidden="1">
      <c r="A102" s="223">
        <f>A40</f>
        <v>0.4479166666666668</v>
      </c>
      <c r="B102" s="153">
        <f>B40+1</f>
        <v>16</v>
      </c>
      <c r="C102" s="154" t="str">
        <f>Spielplan2!C45</f>
        <v>D</v>
      </c>
      <c r="D102" s="126" t="s">
        <v>45</v>
      </c>
      <c r="E102" s="109">
        <f>Spielplan2!E45</f>
        <v>0</v>
      </c>
      <c r="F102" s="110" t="str">
        <f>Spielplan2!F45</f>
        <v>-</v>
      </c>
      <c r="G102" s="111">
        <f>Spielplan2!G45</f>
        <v>0</v>
      </c>
      <c r="H102" s="103"/>
      <c r="I102" s="110" t="s">
        <v>9</v>
      </c>
      <c r="J102" s="224"/>
    </row>
    <row r="103" spans="1:10" s="200" customFormat="1" ht="19.5" customHeight="1" hidden="1">
      <c r="A103" s="223">
        <f>A102</f>
        <v>0.4479166666666668</v>
      </c>
      <c r="B103" s="153">
        <f>B102+1</f>
        <v>17</v>
      </c>
      <c r="C103" s="154" t="str">
        <f>Spielplan2!C46</f>
        <v>D</v>
      </c>
      <c r="D103" s="126" t="s">
        <v>46</v>
      </c>
      <c r="E103" s="155">
        <f>Spielplan2!E46</f>
        <v>0</v>
      </c>
      <c r="F103" s="110" t="str">
        <f>Spielplan2!F46</f>
        <v>-</v>
      </c>
      <c r="G103" s="156">
        <f>Spielplan2!G46</f>
        <v>0</v>
      </c>
      <c r="H103" s="103"/>
      <c r="I103" s="110" t="s">
        <v>9</v>
      </c>
      <c r="J103" s="224"/>
    </row>
    <row r="104" spans="1:10" s="200" customFormat="1" ht="19.5" customHeight="1" hidden="1">
      <c r="A104" s="223">
        <f>A103</f>
        <v>0.4479166666666668</v>
      </c>
      <c r="B104" s="153">
        <f>B103+1</f>
        <v>18</v>
      </c>
      <c r="C104" s="154" t="str">
        <f>Spielplan2!C47</f>
        <v>D</v>
      </c>
      <c r="D104" s="126" t="s">
        <v>93</v>
      </c>
      <c r="E104" s="109">
        <f>Spielplan2!E47</f>
        <v>0</v>
      </c>
      <c r="F104" s="110" t="str">
        <f>Spielplan2!F47</f>
        <v>-</v>
      </c>
      <c r="G104" s="111">
        <f>Spielplan2!G47</f>
        <v>0</v>
      </c>
      <c r="H104" s="103"/>
      <c r="I104" s="110" t="s">
        <v>9</v>
      </c>
      <c r="J104" s="224"/>
    </row>
    <row r="105" spans="1:10" s="200" customFormat="1" ht="19.5" customHeight="1">
      <c r="A105" s="308">
        <f>A76+Vorgaben!$D$3+Vorgaben!$D$5</f>
        <v>0.5937499999999999</v>
      </c>
      <c r="B105" s="309">
        <v>43</v>
      </c>
      <c r="C105" s="310" t="str">
        <f>Spielplan1!C49</f>
        <v>A</v>
      </c>
      <c r="D105" s="311" t="s">
        <v>45</v>
      </c>
      <c r="E105" s="312" t="str">
        <f>Spielplan1!E49</f>
        <v>A5</v>
      </c>
      <c r="F105" s="313" t="s">
        <v>8</v>
      </c>
      <c r="G105" s="314" t="str">
        <f>Spielplan1!G49</f>
        <v>A4</v>
      </c>
      <c r="H105" s="315"/>
      <c r="I105" s="313" t="s">
        <v>9</v>
      </c>
      <c r="J105" s="316">
        <v>0</v>
      </c>
    </row>
    <row r="106" spans="1:10" s="200" customFormat="1" ht="19.5" customHeight="1" hidden="1">
      <c r="A106" s="308">
        <f>A105</f>
        <v>0.5937499999999999</v>
      </c>
      <c r="B106" s="309">
        <v>42</v>
      </c>
      <c r="C106" s="310" t="str">
        <f>Spielplan1!C50</f>
        <v>A</v>
      </c>
      <c r="D106" s="311" t="s">
        <v>45</v>
      </c>
      <c r="E106" s="312" t="str">
        <f>Spielplan1!E50</f>
        <v>A1</v>
      </c>
      <c r="F106" s="313" t="s">
        <v>8</v>
      </c>
      <c r="G106" s="314">
        <f>Spielplan1!G50</f>
        <v>0</v>
      </c>
      <c r="H106" s="315"/>
      <c r="I106" s="313" t="s">
        <v>9</v>
      </c>
      <c r="J106" s="316"/>
    </row>
    <row r="107" spans="1:10" s="200" customFormat="1" ht="19.5" customHeight="1" hidden="1">
      <c r="A107" s="308">
        <f>A41+Vorgaben!$D$3+Vorgaben!$D$5</f>
        <v>0.4583333333333335</v>
      </c>
      <c r="B107" s="309">
        <v>43</v>
      </c>
      <c r="C107" s="310" t="str">
        <f>Spielplan1!C51</f>
        <v>B</v>
      </c>
      <c r="D107" s="311" t="s">
        <v>44</v>
      </c>
      <c r="E107" s="312" t="str">
        <f>Spielplan1!E51</f>
        <v>B1</v>
      </c>
      <c r="F107" s="313" t="s">
        <v>8</v>
      </c>
      <c r="G107" s="314">
        <f>Spielplan1!G51</f>
        <v>0</v>
      </c>
      <c r="H107" s="315"/>
      <c r="I107" s="313" t="s">
        <v>9</v>
      </c>
      <c r="J107" s="316"/>
    </row>
    <row r="108" spans="1:10" s="200" customFormat="1" ht="19.5" customHeight="1">
      <c r="A108" s="308">
        <f>A105</f>
        <v>0.5937499999999999</v>
      </c>
      <c r="B108" s="309">
        <v>44</v>
      </c>
      <c r="C108" s="310" t="str">
        <f>Spielplan1!C53</f>
        <v>B</v>
      </c>
      <c r="D108" s="311" t="s">
        <v>45</v>
      </c>
      <c r="E108" s="312" t="str">
        <f>Spielplan1!E53</f>
        <v>B5</v>
      </c>
      <c r="F108" s="313" t="s">
        <v>8</v>
      </c>
      <c r="G108" s="314" t="str">
        <f>Spielplan1!G53</f>
        <v>B4</v>
      </c>
      <c r="H108" s="315"/>
      <c r="I108" s="313" t="s">
        <v>9</v>
      </c>
      <c r="J108" s="316">
        <v>0</v>
      </c>
    </row>
    <row r="109" spans="1:10" s="200" customFormat="1" ht="19.5" customHeight="1" thickBot="1">
      <c r="A109" s="225">
        <f>A108+Vorgaben!$D$3+Vorgaben!$D$5</f>
        <v>0.6041666666666665</v>
      </c>
      <c r="B109" s="226">
        <v>45</v>
      </c>
      <c r="C109" s="227" t="str">
        <f>Spielplan2!C49</f>
        <v>C</v>
      </c>
      <c r="D109" s="228" t="s">
        <v>45</v>
      </c>
      <c r="E109" s="229" t="str">
        <f>Spielplan2!E49</f>
        <v>C5</v>
      </c>
      <c r="F109" s="230" t="str">
        <f>Spielplan2!F49</f>
        <v>-</v>
      </c>
      <c r="G109" s="231" t="str">
        <f>Spielplan2!G49</f>
        <v>C4</v>
      </c>
      <c r="H109" s="232"/>
      <c r="I109" s="230" t="s">
        <v>9</v>
      </c>
      <c r="J109" s="233">
        <v>0</v>
      </c>
    </row>
    <row r="110" spans="1:10" s="200" customFormat="1" ht="19.5" customHeight="1" hidden="1">
      <c r="A110" s="303">
        <f>A109</f>
        <v>0.6041666666666665</v>
      </c>
      <c r="B110" s="304">
        <v>46</v>
      </c>
      <c r="C110" s="305" t="str">
        <f>Spielplan2!C50</f>
        <v>C</v>
      </c>
      <c r="D110" s="102" t="s">
        <v>45</v>
      </c>
      <c r="E110" s="116" t="str">
        <f>Spielplan2!E50</f>
        <v>C1</v>
      </c>
      <c r="F110" s="117" t="str">
        <f>Spielplan2!F50</f>
        <v>-</v>
      </c>
      <c r="G110" s="118">
        <f>Spielplan2!G50</f>
        <v>0</v>
      </c>
      <c r="H110" s="210"/>
      <c r="I110" s="117" t="s">
        <v>9</v>
      </c>
      <c r="J110" s="306"/>
    </row>
    <row r="111" spans="1:10" s="200" customFormat="1" ht="19.5" customHeight="1" hidden="1">
      <c r="A111" s="223">
        <f>A110</f>
        <v>0.6041666666666665</v>
      </c>
      <c r="B111" s="153">
        <f>B110+1</f>
        <v>47</v>
      </c>
      <c r="C111" s="154" t="str">
        <f>Spielplan2!C51</f>
        <v>D</v>
      </c>
      <c r="D111" s="126" t="s">
        <v>45</v>
      </c>
      <c r="E111" s="109">
        <f>Spielplan2!E51</f>
        <v>0</v>
      </c>
      <c r="F111" s="110" t="str">
        <f>Spielplan2!F51</f>
        <v>-</v>
      </c>
      <c r="G111" s="111">
        <f>Spielplan2!G51</f>
        <v>0</v>
      </c>
      <c r="H111" s="103"/>
      <c r="I111" s="110" t="s">
        <v>9</v>
      </c>
      <c r="J111" s="224"/>
    </row>
    <row r="112" spans="1:10" s="200" customFormat="1" ht="19.5" customHeight="1" hidden="1">
      <c r="A112" s="223">
        <f>A57</f>
        <v>0.5312500000000001</v>
      </c>
      <c r="B112" s="153">
        <v>65</v>
      </c>
      <c r="C112" s="154" t="str">
        <f>Spielplan1!C55</f>
        <v>A</v>
      </c>
      <c r="D112" s="126" t="s">
        <v>45</v>
      </c>
      <c r="E112" s="109" t="str">
        <f>Spielplan1!E55</f>
        <v>A1</v>
      </c>
      <c r="F112" s="110" t="s">
        <v>8</v>
      </c>
      <c r="G112" s="111">
        <f>Spielplan1!G55</f>
        <v>0</v>
      </c>
      <c r="H112" s="103"/>
      <c r="I112" s="110" t="s">
        <v>9</v>
      </c>
      <c r="J112" s="224"/>
    </row>
    <row r="113" spans="1:10" s="200" customFormat="1" ht="19.5" customHeight="1" hidden="1">
      <c r="A113" s="223">
        <f>A108+Vorgaben!$D$3+Vorgaben!$D$5</f>
        <v>0.6041666666666665</v>
      </c>
      <c r="B113" s="153">
        <f>B112+1</f>
        <v>66</v>
      </c>
      <c r="C113" s="154" t="str">
        <f>Spielplan2!C52</f>
        <v>D</v>
      </c>
      <c r="D113" s="126" t="s">
        <v>44</v>
      </c>
      <c r="E113" s="109">
        <f>Spielplan2!E52</f>
        <v>0</v>
      </c>
      <c r="F113" s="110" t="str">
        <f>Spielplan2!F52</f>
        <v>-</v>
      </c>
      <c r="G113" s="111">
        <f>Spielplan2!G52</f>
        <v>0</v>
      </c>
      <c r="H113" s="103"/>
      <c r="I113" s="110" t="s">
        <v>9</v>
      </c>
      <c r="J113" s="224"/>
    </row>
    <row r="114" spans="1:10" s="200" customFormat="1" ht="19.5" customHeight="1" hidden="1">
      <c r="A114" s="223">
        <f>A113</f>
        <v>0.6041666666666665</v>
      </c>
      <c r="B114" s="153">
        <f>B113+1</f>
        <v>67</v>
      </c>
      <c r="C114" s="154" t="str">
        <f>Spielplan2!C53</f>
        <v>D</v>
      </c>
      <c r="D114" s="126" t="s">
        <v>45</v>
      </c>
      <c r="E114" s="109">
        <f>Spielplan2!E53</f>
        <v>0</v>
      </c>
      <c r="F114" s="110" t="str">
        <f>Spielplan2!F53</f>
        <v>-</v>
      </c>
      <c r="G114" s="111">
        <f>Spielplan2!G53</f>
        <v>0</v>
      </c>
      <c r="H114" s="103"/>
      <c r="I114" s="110" t="s">
        <v>9</v>
      </c>
      <c r="J114" s="224"/>
    </row>
    <row r="115" spans="1:10" s="200" customFormat="1" ht="19.5" customHeight="1" hidden="1">
      <c r="A115" s="223">
        <f>A113+Vorgaben!$D$3+Vorgaben!$D$5</f>
        <v>0.6145833333333331</v>
      </c>
      <c r="B115" s="153">
        <v>67</v>
      </c>
      <c r="C115" s="154" t="str">
        <f>Spielplan2!C55</f>
        <v>C</v>
      </c>
      <c r="D115" s="126" t="s">
        <v>44</v>
      </c>
      <c r="E115" s="109" t="str">
        <f>Spielplan2!E55</f>
        <v>C1</v>
      </c>
      <c r="F115" s="110" t="str">
        <f>Spielplan2!F55</f>
        <v>-</v>
      </c>
      <c r="G115" s="111">
        <f>Spielplan2!G55</f>
        <v>0</v>
      </c>
      <c r="H115" s="103"/>
      <c r="I115" s="110" t="s">
        <v>9</v>
      </c>
      <c r="J115" s="224"/>
    </row>
    <row r="116" spans="1:10" s="200" customFormat="1" ht="19.5" customHeight="1" hidden="1">
      <c r="A116" s="223">
        <f>A59+Vorgaben!$D$3+Vorgaben!$D$5</f>
        <v>0.5520833333333334</v>
      </c>
      <c r="B116" s="153">
        <v>51</v>
      </c>
      <c r="C116" s="154" t="str">
        <f>Spielplan1!C56</f>
        <v>A</v>
      </c>
      <c r="D116" s="126" t="s">
        <v>44</v>
      </c>
      <c r="E116" s="109">
        <f>Spielplan1!E56</f>
        <v>0</v>
      </c>
      <c r="F116" s="110" t="s">
        <v>8</v>
      </c>
      <c r="G116" s="111" t="str">
        <f>Spielplan1!G56</f>
        <v>A3</v>
      </c>
      <c r="H116" s="103"/>
      <c r="I116" s="110" t="s">
        <v>9</v>
      </c>
      <c r="J116" s="224"/>
    </row>
    <row r="117" spans="1:10" s="200" customFormat="1" ht="19.5" customHeight="1" hidden="1">
      <c r="A117" s="223">
        <f>A116</f>
        <v>0.5520833333333334</v>
      </c>
      <c r="B117" s="153">
        <v>69</v>
      </c>
      <c r="C117" s="154" t="str">
        <f>Spielplan1!C57</f>
        <v>B</v>
      </c>
      <c r="D117" s="126" t="s">
        <v>46</v>
      </c>
      <c r="E117" s="109" t="str">
        <f>Spielplan1!E57</f>
        <v>B1</v>
      </c>
      <c r="F117" s="110" t="s">
        <v>8</v>
      </c>
      <c r="G117" s="111">
        <f>Spielplan1!G57</f>
        <v>0</v>
      </c>
      <c r="H117" s="103"/>
      <c r="I117" s="110" t="s">
        <v>9</v>
      </c>
      <c r="J117" s="224"/>
    </row>
    <row r="118" spans="1:10" s="200" customFormat="1" ht="19.5" customHeight="1" hidden="1">
      <c r="A118" s="223">
        <f>A58+Vorgaben!$D$3+Vorgaben!$D$5</f>
        <v>0.5416666666666667</v>
      </c>
      <c r="B118" s="153">
        <v>53</v>
      </c>
      <c r="C118" s="154" t="str">
        <f>Spielplan1!C59</f>
        <v>B</v>
      </c>
      <c r="D118" s="126" t="s">
        <v>44</v>
      </c>
      <c r="E118" s="109">
        <f>Spielplan1!E59</f>
        <v>0</v>
      </c>
      <c r="F118" s="110" t="s">
        <v>8</v>
      </c>
      <c r="G118" s="111" t="str">
        <f>Spielplan1!G59</f>
        <v>B3</v>
      </c>
      <c r="H118" s="103"/>
      <c r="I118" s="110" t="s">
        <v>9</v>
      </c>
      <c r="J118" s="224"/>
    </row>
    <row r="119" spans="1:10" s="200" customFormat="1" ht="19.5" customHeight="1" hidden="1">
      <c r="A119" s="223">
        <f>A117+Vorgaben!$D$3+Vorgaben!$D$5</f>
        <v>0.5625</v>
      </c>
      <c r="B119" s="153">
        <v>54</v>
      </c>
      <c r="C119" s="154" t="str">
        <f>Spielplan2!C56</f>
        <v>C</v>
      </c>
      <c r="D119" s="126" t="s">
        <v>45</v>
      </c>
      <c r="E119" s="109">
        <f>Spielplan2!E56</f>
        <v>0</v>
      </c>
      <c r="F119" s="110" t="str">
        <f>Spielplan2!F56</f>
        <v>-</v>
      </c>
      <c r="G119" s="111" t="str">
        <f>Spielplan2!G56</f>
        <v>C3</v>
      </c>
      <c r="H119" s="103"/>
      <c r="I119" s="110" t="s">
        <v>9</v>
      </c>
      <c r="J119" s="224"/>
    </row>
    <row r="120" spans="1:10" s="200" customFormat="1" ht="19.5" customHeight="1" hidden="1">
      <c r="A120" s="223">
        <f>A119</f>
        <v>0.5625</v>
      </c>
      <c r="B120" s="153">
        <f>B119+1</f>
        <v>55</v>
      </c>
      <c r="C120" s="154" t="str">
        <f>Spielplan2!C57</f>
        <v>D</v>
      </c>
      <c r="D120" s="126" t="s">
        <v>45</v>
      </c>
      <c r="E120" s="109">
        <f>Spielplan2!E57</f>
        <v>0</v>
      </c>
      <c r="F120" s="110" t="str">
        <f>Spielplan2!F57</f>
        <v>-</v>
      </c>
      <c r="G120" s="111">
        <f>Spielplan2!G57</f>
        <v>0</v>
      </c>
      <c r="H120" s="103"/>
      <c r="I120" s="110" t="s">
        <v>9</v>
      </c>
      <c r="J120" s="224"/>
    </row>
    <row r="121" spans="1:10" s="200" customFormat="1" ht="19.5" customHeight="1" hidden="1">
      <c r="A121" s="223">
        <f>A120</f>
        <v>0.5625</v>
      </c>
      <c r="B121" s="153">
        <f>B120+1</f>
        <v>56</v>
      </c>
      <c r="C121" s="154" t="str">
        <f>Spielplan2!C58</f>
        <v>D</v>
      </c>
      <c r="D121" s="126" t="s">
        <v>46</v>
      </c>
      <c r="E121" s="155">
        <f>Spielplan2!E58</f>
        <v>0</v>
      </c>
      <c r="F121" s="110" t="str">
        <f>Spielplan2!F58</f>
        <v>-</v>
      </c>
      <c r="G121" s="156">
        <f>Spielplan2!G58</f>
        <v>0</v>
      </c>
      <c r="H121" s="103"/>
      <c r="I121" s="110" t="s">
        <v>9</v>
      </c>
      <c r="J121" s="224"/>
    </row>
    <row r="122" spans="1:10" s="200" customFormat="1" ht="19.5" customHeight="1" hidden="1">
      <c r="A122" s="223">
        <f>A121</f>
        <v>0.5625</v>
      </c>
      <c r="B122" s="153">
        <f>B121+1</f>
        <v>57</v>
      </c>
      <c r="C122" s="154" t="str">
        <f>Spielplan2!C59</f>
        <v>D</v>
      </c>
      <c r="D122" s="126" t="s">
        <v>93</v>
      </c>
      <c r="E122" s="109">
        <f>Spielplan2!E59</f>
        <v>0</v>
      </c>
      <c r="F122" s="110" t="str">
        <f>Spielplan2!F59</f>
        <v>-</v>
      </c>
      <c r="G122" s="111">
        <f>Spielplan2!G59</f>
        <v>0</v>
      </c>
      <c r="H122" s="103"/>
      <c r="I122" s="110" t="s">
        <v>9</v>
      </c>
      <c r="J122" s="224"/>
    </row>
    <row r="123" spans="1:10" s="200" customFormat="1" ht="19.5" customHeight="1" hidden="1">
      <c r="A123" s="223">
        <f>A120+Vorgaben!$D$3+Vorgaben!$D$5</f>
        <v>0.5729166666666666</v>
      </c>
      <c r="B123" s="153">
        <v>73</v>
      </c>
      <c r="C123" s="154" t="str">
        <f>Spielplan1!C60</f>
        <v>A</v>
      </c>
      <c r="D123" s="126" t="s">
        <v>44</v>
      </c>
      <c r="E123" s="109">
        <f>Spielplan1!E60</f>
        <v>0</v>
      </c>
      <c r="F123" s="110" t="s">
        <v>8</v>
      </c>
      <c r="G123" s="111" t="str">
        <f>Spielplan1!G60</f>
        <v>A4</v>
      </c>
      <c r="H123" s="103"/>
      <c r="I123" s="110" t="s">
        <v>9</v>
      </c>
      <c r="J123" s="224"/>
    </row>
    <row r="124" spans="1:10" s="200" customFormat="1" ht="19.5" customHeight="1" hidden="1">
      <c r="A124" s="223">
        <f>A44</f>
        <v>0.46875000000000017</v>
      </c>
      <c r="B124" s="153">
        <v>56</v>
      </c>
      <c r="C124" s="154" t="str">
        <f>Spielplan1!C62</f>
        <v>A</v>
      </c>
      <c r="D124" s="126" t="s">
        <v>45</v>
      </c>
      <c r="E124" s="109">
        <f>Spielplan1!E62</f>
        <v>0</v>
      </c>
      <c r="F124" s="110" t="s">
        <v>8</v>
      </c>
      <c r="G124" s="111" t="str">
        <f>Spielplan1!G62</f>
        <v>A2</v>
      </c>
      <c r="H124" s="103"/>
      <c r="I124" s="110" t="s">
        <v>9</v>
      </c>
      <c r="J124" s="224"/>
    </row>
    <row r="125" spans="1:10" s="200" customFormat="1" ht="19.5" customHeight="1" hidden="1">
      <c r="A125" s="223">
        <f>A44+Vorgaben!$D$3+Vorgaben!$D$5</f>
        <v>0.47916666666666685</v>
      </c>
      <c r="B125" s="153">
        <v>77</v>
      </c>
      <c r="C125" s="154" t="str">
        <f>Spielplan2!C60</f>
        <v>C</v>
      </c>
      <c r="D125" s="126" t="s">
        <v>45</v>
      </c>
      <c r="E125" s="109">
        <f>Spielplan2!E60</f>
        <v>0</v>
      </c>
      <c r="F125" s="110" t="str">
        <f>Spielplan2!F60</f>
        <v>-</v>
      </c>
      <c r="G125" s="111" t="str">
        <f>Spielplan2!G60</f>
        <v>C4</v>
      </c>
      <c r="H125" s="103"/>
      <c r="I125" s="110" t="s">
        <v>9</v>
      </c>
      <c r="J125" s="224"/>
    </row>
    <row r="126" spans="1:10" s="200" customFormat="1" ht="19.5" customHeight="1" hidden="1">
      <c r="A126" s="223">
        <f>A45+Vorgaben!$D$3+Vorgaben!$D$5</f>
        <v>0.47916666666666685</v>
      </c>
      <c r="B126" s="153">
        <v>59</v>
      </c>
      <c r="C126" s="154" t="str">
        <f>Spielplan2!C62</f>
        <v>C</v>
      </c>
      <c r="D126" s="126" t="s">
        <v>44</v>
      </c>
      <c r="E126" s="109">
        <f>Spielplan2!E62</f>
        <v>0</v>
      </c>
      <c r="F126" s="110" t="str">
        <f>Spielplan2!F62</f>
        <v>-</v>
      </c>
      <c r="G126" s="111" t="str">
        <f>Spielplan2!G62</f>
        <v>C2</v>
      </c>
      <c r="H126" s="103"/>
      <c r="I126" s="110" t="s">
        <v>9</v>
      </c>
      <c r="J126" s="224"/>
    </row>
    <row r="127" spans="1:10" s="200" customFormat="1" ht="19.5" customHeight="1" hidden="1">
      <c r="A127" s="223">
        <f>A126</f>
        <v>0.47916666666666685</v>
      </c>
      <c r="B127" s="153">
        <f>B126+1</f>
        <v>60</v>
      </c>
      <c r="C127" s="154" t="str">
        <f>Spielplan2!C63</f>
        <v>D</v>
      </c>
      <c r="D127" s="126" t="s">
        <v>93</v>
      </c>
      <c r="E127" s="109">
        <f>Spielplan2!E63</f>
        <v>0</v>
      </c>
      <c r="F127" s="110" t="str">
        <f>Spielplan2!F63</f>
        <v>-</v>
      </c>
      <c r="G127" s="111">
        <f>Spielplan2!G63</f>
        <v>0</v>
      </c>
      <c r="H127" s="103"/>
      <c r="I127" s="110" t="s">
        <v>9</v>
      </c>
      <c r="J127" s="224"/>
    </row>
    <row r="128" spans="1:10" s="200" customFormat="1" ht="19.5" customHeight="1" hidden="1">
      <c r="A128" s="223">
        <f>A46+Vorgaben!$D$3+Vorgaben!$D$5</f>
        <v>0.48958333333333354</v>
      </c>
      <c r="B128" s="153">
        <v>80</v>
      </c>
      <c r="C128" s="154" t="str">
        <f>Spielplan1!C64</f>
        <v>B</v>
      </c>
      <c r="D128" s="126" t="s">
        <v>45</v>
      </c>
      <c r="E128" s="109">
        <f>Spielplan1!E64</f>
        <v>0</v>
      </c>
      <c r="F128" s="110" t="s">
        <v>8</v>
      </c>
      <c r="G128" s="111" t="str">
        <f>Spielplan1!G64</f>
        <v>B4</v>
      </c>
      <c r="H128" s="103"/>
      <c r="I128" s="110" t="s">
        <v>9</v>
      </c>
      <c r="J128" s="224"/>
    </row>
    <row r="129" spans="1:10" s="200" customFormat="1" ht="19.5" customHeight="1" hidden="1">
      <c r="A129" s="223">
        <f>A126</f>
        <v>0.47916666666666685</v>
      </c>
      <c r="B129" s="153">
        <v>60</v>
      </c>
      <c r="C129" s="154" t="str">
        <f>Spielplan1!C65</f>
        <v>B</v>
      </c>
      <c r="D129" s="126" t="s">
        <v>45</v>
      </c>
      <c r="E129" s="109">
        <f>Spielplan1!E65</f>
        <v>0</v>
      </c>
      <c r="F129" s="110" t="s">
        <v>8</v>
      </c>
      <c r="G129" s="111" t="str">
        <f>Spielplan1!G65</f>
        <v>B2</v>
      </c>
      <c r="H129" s="103"/>
      <c r="I129" s="110" t="s">
        <v>9</v>
      </c>
      <c r="J129" s="224"/>
    </row>
    <row r="130" spans="1:10" s="200" customFormat="1" ht="19.5" customHeight="1" hidden="1">
      <c r="A130" s="223">
        <f>A129+Vorgaben!$D$3+Vorgaben!$D$5</f>
        <v>0.48958333333333354</v>
      </c>
      <c r="B130" s="153">
        <f>B52+1</f>
        <v>27</v>
      </c>
      <c r="C130" s="154" t="str">
        <f>Spielplan2!C64</f>
        <v>D</v>
      </c>
      <c r="D130" s="126" t="s">
        <v>46</v>
      </c>
      <c r="E130" s="109">
        <f>Spielplan2!E64</f>
        <v>0</v>
      </c>
      <c r="F130" s="110" t="str">
        <f>Spielplan2!F64</f>
        <v>-</v>
      </c>
      <c r="G130" s="111">
        <f>Spielplan2!G64</f>
        <v>0</v>
      </c>
      <c r="H130" s="103"/>
      <c r="I130" s="110" t="s">
        <v>9</v>
      </c>
      <c r="J130" s="224"/>
    </row>
    <row r="131" spans="1:10" s="200" customFormat="1" ht="19.5" customHeight="1" hidden="1">
      <c r="A131" s="223">
        <f>A130</f>
        <v>0.48958333333333354</v>
      </c>
      <c r="B131" s="153">
        <f>B130+1</f>
        <v>28</v>
      </c>
      <c r="C131" s="154" t="str">
        <f>Spielplan2!C65</f>
        <v>D</v>
      </c>
      <c r="D131" s="126" t="s">
        <v>45</v>
      </c>
      <c r="E131" s="109">
        <f>Spielplan2!E65</f>
        <v>0</v>
      </c>
      <c r="F131" s="110" t="str">
        <f>Spielplan2!F65</f>
        <v>-</v>
      </c>
      <c r="G131" s="111">
        <f>Spielplan2!G65</f>
        <v>0</v>
      </c>
      <c r="H131" s="103"/>
      <c r="I131" s="110" t="s">
        <v>9</v>
      </c>
      <c r="J131" s="224"/>
    </row>
    <row r="132" spans="1:10" s="200" customFormat="1" ht="19.5" customHeight="1" hidden="1">
      <c r="A132" s="112">
        <f>A53</f>
        <v>0.5104166666666669</v>
      </c>
      <c r="B132" s="113">
        <f>B53+1</f>
        <v>28</v>
      </c>
      <c r="C132" s="114" t="str">
        <f>Spielplan2!C67</f>
        <v>D</v>
      </c>
      <c r="D132" s="102" t="s">
        <v>93</v>
      </c>
      <c r="E132" s="116">
        <f>Spielplan2!E67</f>
        <v>0</v>
      </c>
      <c r="F132" s="117" t="str">
        <f>Spielplan2!F67</f>
        <v>-</v>
      </c>
      <c r="G132" s="118">
        <f>Spielplan2!G67</f>
        <v>0</v>
      </c>
      <c r="H132" s="210"/>
      <c r="I132" s="117" t="s">
        <v>9</v>
      </c>
      <c r="J132" s="211"/>
    </row>
    <row r="134" spans="1:10" s="201" customFormat="1" ht="33" customHeight="1">
      <c r="A134" s="165"/>
      <c r="B134" s="166"/>
      <c r="C134" s="167"/>
      <c r="D134" s="167"/>
      <c r="E134" s="267" t="s">
        <v>99</v>
      </c>
      <c r="F134" s="267"/>
      <c r="G134" s="267"/>
      <c r="H134" s="165"/>
      <c r="I134" s="165"/>
      <c r="J134" s="168"/>
    </row>
    <row r="135" spans="1:10" s="202" customFormat="1" ht="15" customHeight="1">
      <c r="A135" s="169">
        <f>A132+Vorgaben!$D$3+Vorgaben!$D$7</f>
        <v>0.5243055555555557</v>
      </c>
      <c r="B135" s="170">
        <f>B53+1</f>
        <v>28</v>
      </c>
      <c r="C135" s="171"/>
      <c r="D135" s="171" t="s">
        <v>44</v>
      </c>
      <c r="E135" s="234" t="str">
        <f>IF(J109="","",'Gruppen-Tabellen'!B38)</f>
        <v>B3</v>
      </c>
      <c r="F135" s="173" t="s">
        <v>9</v>
      </c>
      <c r="G135" s="235" t="str">
        <f>IF(J105="","",'Gruppen-Tabellen'!B3)</f>
        <v>A1</v>
      </c>
      <c r="H135" s="175">
        <v>1</v>
      </c>
      <c r="I135" s="173" t="s">
        <v>9</v>
      </c>
      <c r="J135" s="307">
        <v>2</v>
      </c>
    </row>
    <row r="136" spans="1:10" s="203" customFormat="1" ht="16.5" customHeight="1">
      <c r="A136" s="177"/>
      <c r="B136" s="178"/>
      <c r="C136" s="179"/>
      <c r="D136" s="179"/>
      <c r="E136" s="236" t="s">
        <v>121</v>
      </c>
      <c r="F136" s="180"/>
      <c r="G136" s="180" t="s">
        <v>115</v>
      </c>
      <c r="H136" s="257"/>
      <c r="I136" s="258"/>
      <c r="J136" s="259"/>
    </row>
    <row r="137" spans="1:10" s="201" customFormat="1" ht="12.75" hidden="1">
      <c r="A137" s="181"/>
      <c r="B137" s="166"/>
      <c r="C137" s="167"/>
      <c r="D137" s="167"/>
      <c r="E137" s="165"/>
      <c r="F137" s="165"/>
      <c r="G137" s="182"/>
      <c r="H137" s="168"/>
      <c r="I137" s="165"/>
      <c r="J137" s="168"/>
    </row>
    <row r="138" spans="1:10" s="202" customFormat="1" ht="15" customHeight="1">
      <c r="A138" s="150">
        <f>A135</f>
        <v>0.5243055555555557</v>
      </c>
      <c r="B138" s="170">
        <f>B135+1</f>
        <v>29</v>
      </c>
      <c r="C138" s="171"/>
      <c r="D138" s="171" t="s">
        <v>45</v>
      </c>
      <c r="E138" s="234" t="str">
        <f>IF(J109="","",'Gruppen-Tabellen'!B37)</f>
        <v>A3</v>
      </c>
      <c r="F138" s="173" t="s">
        <v>9</v>
      </c>
      <c r="G138" s="235" t="str">
        <f>IF(J108="","",'Gruppen-Tabellen'!B15)</f>
        <v>B1</v>
      </c>
      <c r="H138" s="175">
        <v>4</v>
      </c>
      <c r="I138" s="173" t="s">
        <v>9</v>
      </c>
      <c r="J138" s="307">
        <v>3</v>
      </c>
    </row>
    <row r="139" spans="1:10" s="203" customFormat="1" ht="21.75" customHeight="1">
      <c r="A139" s="177"/>
      <c r="B139" s="178"/>
      <c r="C139" s="179"/>
      <c r="D139" s="179"/>
      <c r="E139" s="236" t="s">
        <v>122</v>
      </c>
      <c r="F139" s="180"/>
      <c r="G139" s="180" t="s">
        <v>116</v>
      </c>
      <c r="H139" s="257"/>
      <c r="I139" s="258"/>
      <c r="J139" s="259"/>
    </row>
    <row r="140" spans="1:10" s="201" customFormat="1" ht="12.75" hidden="1">
      <c r="A140" s="181"/>
      <c r="B140" s="166"/>
      <c r="C140" s="167"/>
      <c r="D140" s="167"/>
      <c r="E140" s="165"/>
      <c r="F140" s="165"/>
      <c r="G140" s="182"/>
      <c r="H140" s="168"/>
      <c r="I140" s="165"/>
      <c r="J140" s="168"/>
    </row>
    <row r="141" spans="1:10" s="202" customFormat="1" ht="15" customHeight="1">
      <c r="A141" s="150">
        <f>A138+Vorgaben!$D$3+Vorgaben!$D$5</f>
        <v>0.5347222222222223</v>
      </c>
      <c r="B141" s="170">
        <f>B138+1</f>
        <v>30</v>
      </c>
      <c r="C141" s="171"/>
      <c r="D141" s="171" t="s">
        <v>44</v>
      </c>
      <c r="E141" s="234" t="str">
        <f>IF(J105="","",'Gruppen-Tabellen'!B4)</f>
        <v>A2</v>
      </c>
      <c r="F141" s="173" t="s">
        <v>9</v>
      </c>
      <c r="G141" s="235" t="str">
        <f>IF(J109="","",'Gruppen-Tabellen'!B26)</f>
        <v>C1</v>
      </c>
      <c r="H141" s="175">
        <v>1</v>
      </c>
      <c r="I141" s="173" t="s">
        <v>9</v>
      </c>
      <c r="J141" s="307">
        <v>2</v>
      </c>
    </row>
    <row r="142" spans="1:10" s="203" customFormat="1" ht="16.5" customHeight="1">
      <c r="A142" s="177"/>
      <c r="B142" s="178"/>
      <c r="C142" s="179"/>
      <c r="D142" s="179"/>
      <c r="E142" s="180" t="s">
        <v>47</v>
      </c>
      <c r="F142" s="180"/>
      <c r="G142" s="180" t="s">
        <v>98</v>
      </c>
      <c r="H142" s="257"/>
      <c r="I142" s="258"/>
      <c r="J142" s="259"/>
    </row>
    <row r="143" spans="1:10" s="201" customFormat="1" ht="12.75" hidden="1">
      <c r="A143" s="181"/>
      <c r="B143" s="166"/>
      <c r="C143" s="167"/>
      <c r="D143" s="167"/>
      <c r="E143" s="165"/>
      <c r="F143" s="165"/>
      <c r="G143" s="182"/>
      <c r="H143" s="168"/>
      <c r="I143" s="165"/>
      <c r="J143" s="168"/>
    </row>
    <row r="144" spans="1:10" s="201" customFormat="1" ht="12.75" hidden="1">
      <c r="A144" s="166"/>
      <c r="B144" s="182"/>
      <c r="C144" s="165"/>
      <c r="D144" s="165"/>
      <c r="E144" s="165"/>
      <c r="F144" s="168"/>
      <c r="G144" s="165"/>
      <c r="H144" s="168"/>
      <c r="I144" s="165"/>
      <c r="J144" s="168"/>
    </row>
    <row r="145" spans="1:10" s="202" customFormat="1" ht="15" customHeight="1">
      <c r="A145" s="150">
        <f>A141</f>
        <v>0.5347222222222223</v>
      </c>
      <c r="B145" s="170">
        <f>B141+1</f>
        <v>31</v>
      </c>
      <c r="C145" s="171"/>
      <c r="D145" s="171" t="s">
        <v>45</v>
      </c>
      <c r="E145" s="234" t="str">
        <f>IF(J108="","",'Gruppen-Tabellen'!B16)</f>
        <v>B2</v>
      </c>
      <c r="F145" s="173" t="s">
        <v>9</v>
      </c>
      <c r="G145" s="235" t="str">
        <f>IF(J109="","",'Gruppen-Tabellen'!B27)</f>
        <v>C2</v>
      </c>
      <c r="H145" s="175">
        <v>3</v>
      </c>
      <c r="I145" s="173" t="s">
        <v>9</v>
      </c>
      <c r="J145" s="307">
        <v>2</v>
      </c>
    </row>
    <row r="146" spans="1:10" s="203" customFormat="1" ht="21.75" customHeight="1">
      <c r="A146" s="177"/>
      <c r="B146" s="178"/>
      <c r="C146" s="179"/>
      <c r="D146" s="179"/>
      <c r="E146" s="180" t="s">
        <v>48</v>
      </c>
      <c r="F146" s="180"/>
      <c r="G146" s="180" t="s">
        <v>97</v>
      </c>
      <c r="H146" s="257"/>
      <c r="I146" s="258"/>
      <c r="J146" s="259"/>
    </row>
    <row r="147" spans="1:10" s="201" customFormat="1" ht="12.75" hidden="1">
      <c r="A147" s="181"/>
      <c r="B147" s="166"/>
      <c r="C147" s="167"/>
      <c r="D147" s="167"/>
      <c r="E147" s="165"/>
      <c r="F147" s="165"/>
      <c r="G147" s="182"/>
      <c r="H147" s="168"/>
      <c r="I147" s="165"/>
      <c r="J147" s="168"/>
    </row>
    <row r="148" spans="1:10" s="202" customFormat="1" ht="15" customHeight="1" hidden="1">
      <c r="A148" s="150">
        <f>A145+Vorgaben!$D$3+Vorgaben!$D$5</f>
        <v>0.545138888888889</v>
      </c>
      <c r="B148" s="170">
        <f>B145+1</f>
        <v>32</v>
      </c>
      <c r="C148" s="171"/>
      <c r="D148" s="171" t="s">
        <v>44</v>
      </c>
      <c r="E148" s="172">
        <f>IF(J51="","",'Gruppen-Tabellen'!B6)</f>
      </c>
      <c r="F148" s="173" t="s">
        <v>9</v>
      </c>
      <c r="G148" s="174">
        <f>IF(J52="","",'Gruppen-Tabellen'!B15)</f>
      </c>
      <c r="H148" s="175">
        <v>1</v>
      </c>
      <c r="I148" s="173" t="s">
        <v>9</v>
      </c>
      <c r="J148" s="197">
        <v>2</v>
      </c>
    </row>
    <row r="149" spans="1:10" s="203" customFormat="1" ht="16.5" customHeight="1" hidden="1">
      <c r="A149" s="177"/>
      <c r="B149" s="178"/>
      <c r="C149" s="179"/>
      <c r="D149" s="179"/>
      <c r="E149" s="180" t="s">
        <v>90</v>
      </c>
      <c r="F149" s="180"/>
      <c r="G149" s="180" t="s">
        <v>51</v>
      </c>
      <c r="H149" s="257"/>
      <c r="I149" s="258"/>
      <c r="J149" s="259"/>
    </row>
    <row r="150" spans="1:10" s="201" customFormat="1" ht="12.75" hidden="1">
      <c r="A150" s="181"/>
      <c r="B150" s="166"/>
      <c r="C150" s="167"/>
      <c r="D150" s="167"/>
      <c r="E150" s="165"/>
      <c r="F150" s="165"/>
      <c r="G150" s="182"/>
      <c r="H150" s="168"/>
      <c r="I150" s="165"/>
      <c r="J150" s="168"/>
    </row>
    <row r="151" spans="1:10" s="202" customFormat="1" ht="15" customHeight="1" hidden="1">
      <c r="A151" s="150">
        <f>A148</f>
        <v>0.545138888888889</v>
      </c>
      <c r="B151" s="170">
        <f>B148+1</f>
        <v>33</v>
      </c>
      <c r="C151" s="171"/>
      <c r="D151" s="171" t="s">
        <v>45</v>
      </c>
      <c r="E151" s="172">
        <f>IF(J52="","",'Gruppen-Tabellen'!B18)</f>
      </c>
      <c r="F151" s="173" t="s">
        <v>9</v>
      </c>
      <c r="G151" s="174">
        <f>IF(J53="","",'Gruppen-Tabellen'!B26)</f>
      </c>
      <c r="H151" s="175">
        <v>1</v>
      </c>
      <c r="I151" s="173" t="s">
        <v>9</v>
      </c>
      <c r="J151" s="197">
        <v>2</v>
      </c>
    </row>
    <row r="152" spans="1:10" s="203" customFormat="1" ht="16.5" customHeight="1" hidden="1">
      <c r="A152" s="177"/>
      <c r="B152" s="178"/>
      <c r="C152" s="179"/>
      <c r="D152" s="179"/>
      <c r="E152" s="180" t="s">
        <v>94</v>
      </c>
      <c r="F152" s="180"/>
      <c r="G152" s="180" t="s">
        <v>98</v>
      </c>
      <c r="H152" s="257"/>
      <c r="I152" s="258"/>
      <c r="J152" s="259"/>
    </row>
    <row r="153" spans="1:10" s="201" customFormat="1" ht="12.75" hidden="1">
      <c r="A153" s="181"/>
      <c r="B153" s="166"/>
      <c r="C153" s="167"/>
      <c r="D153" s="167"/>
      <c r="E153" s="165"/>
      <c r="F153" s="165"/>
      <c r="G153" s="182"/>
      <c r="H153" s="168"/>
      <c r="I153" s="165"/>
      <c r="J153" s="168"/>
    </row>
    <row r="154" spans="1:10" s="202" customFormat="1" ht="15" customHeight="1" hidden="1">
      <c r="A154" s="150">
        <f>A151+Vorgaben!$D$3+Vorgaben!$D$7</f>
        <v>0.5590277777777778</v>
      </c>
      <c r="B154" s="170">
        <f>B151+1</f>
        <v>34</v>
      </c>
      <c r="C154" s="171"/>
      <c r="D154" s="171" t="s">
        <v>44</v>
      </c>
      <c r="E154" s="172">
        <f>IF(J53="","",'Gruppen-Tabellen'!B29)</f>
      </c>
      <c r="F154" s="173" t="s">
        <v>9</v>
      </c>
      <c r="G154" s="174">
        <f>IF(J51="","",'Gruppen-Tabellen'!B3)</f>
      </c>
      <c r="H154" s="175">
        <v>1</v>
      </c>
      <c r="I154" s="173" t="s">
        <v>9</v>
      </c>
      <c r="J154" s="197">
        <v>2</v>
      </c>
    </row>
    <row r="155" spans="1:10" s="203" customFormat="1" ht="16.5" customHeight="1" hidden="1">
      <c r="A155" s="177"/>
      <c r="B155" s="178"/>
      <c r="C155" s="179"/>
      <c r="D155" s="179"/>
      <c r="E155" s="180" t="s">
        <v>95</v>
      </c>
      <c r="F155" s="180"/>
      <c r="G155" s="180" t="s">
        <v>50</v>
      </c>
      <c r="H155" s="257"/>
      <c r="I155" s="258"/>
      <c r="J155" s="259"/>
    </row>
    <row r="156" spans="1:10" s="202" customFormat="1" ht="15" customHeight="1" hidden="1">
      <c r="A156" s="150">
        <f>A154</f>
        <v>0.5590277777777778</v>
      </c>
      <c r="B156" s="170">
        <f>B154+1</f>
        <v>35</v>
      </c>
      <c r="C156" s="171"/>
      <c r="D156" s="171" t="s">
        <v>45</v>
      </c>
      <c r="E156" s="172">
        <f>IF(J52="","",'Gruppen-Tabellen'!B17)</f>
      </c>
      <c r="F156" s="173" t="s">
        <v>9</v>
      </c>
      <c r="G156" s="174">
        <f>IF(J53="","",'Gruppen-Tabellen'!B28)</f>
      </c>
      <c r="H156" s="175">
        <v>2</v>
      </c>
      <c r="I156" s="173" t="s">
        <v>9</v>
      </c>
      <c r="J156" s="197">
        <v>3</v>
      </c>
    </row>
    <row r="157" spans="1:10" s="203" customFormat="1" ht="16.5" customHeight="1" hidden="1">
      <c r="A157" s="177"/>
      <c r="B157" s="178"/>
      <c r="C157" s="179"/>
      <c r="D157" s="179"/>
      <c r="E157" s="180" t="s">
        <v>91</v>
      </c>
      <c r="F157" s="180"/>
      <c r="G157" s="180" t="s">
        <v>96</v>
      </c>
      <c r="H157" s="257"/>
      <c r="I157" s="258"/>
      <c r="J157" s="259"/>
    </row>
    <row r="158" spans="1:10" s="201" customFormat="1" ht="33" customHeight="1" hidden="1">
      <c r="A158" s="165"/>
      <c r="B158" s="166"/>
      <c r="C158" s="167"/>
      <c r="D158" s="167"/>
      <c r="E158" s="260" t="s">
        <v>99</v>
      </c>
      <c r="F158" s="260"/>
      <c r="G158" s="260"/>
      <c r="H158" s="165"/>
      <c r="I158" s="165"/>
      <c r="J158" s="168"/>
    </row>
    <row r="159" spans="1:10" s="202" customFormat="1" ht="15" customHeight="1" hidden="1">
      <c r="A159" s="150">
        <f>A156+Vorgaben!$D$3+Vorgaben!$D$7</f>
        <v>0.5729166666666666</v>
      </c>
      <c r="B159" s="170">
        <f>B156+1</f>
        <v>36</v>
      </c>
      <c r="C159" s="171"/>
      <c r="D159" s="171" t="s">
        <v>44</v>
      </c>
      <c r="E159" s="183" t="str">
        <f>IF(OR(H135="",J135=""),"",IF(H135&lt;J135,G135,IF(H135&gt;=J135,E135)))</f>
        <v>A1</v>
      </c>
      <c r="F159" s="173" t="s">
        <v>9</v>
      </c>
      <c r="G159" s="184">
        <f>IF(OR(H151="",J151=""),"",IF(H151&lt;J151,G151,IF(H151&gt;=J151,E151)))</f>
      </c>
      <c r="H159" s="175">
        <v>1</v>
      </c>
      <c r="I159" s="173" t="s">
        <v>9</v>
      </c>
      <c r="J159" s="197">
        <v>2</v>
      </c>
    </row>
    <row r="160" spans="1:10" s="201" customFormat="1" ht="12.75" hidden="1">
      <c r="A160" s="165"/>
      <c r="B160" s="168"/>
      <c r="C160" s="167"/>
      <c r="D160" s="167"/>
      <c r="E160" s="180" t="s">
        <v>102</v>
      </c>
      <c r="F160" s="185"/>
      <c r="G160" s="186" t="s">
        <v>103</v>
      </c>
      <c r="H160" s="276"/>
      <c r="I160" s="277"/>
      <c r="J160" s="278"/>
    </row>
    <row r="161" spans="1:10" s="202" customFormat="1" ht="15" customHeight="1" hidden="1">
      <c r="A161" s="150">
        <f>A159</f>
        <v>0.5729166666666666</v>
      </c>
      <c r="B161" s="170">
        <f>B159+1</f>
        <v>37</v>
      </c>
      <c r="C161" s="171"/>
      <c r="D161" s="171" t="s">
        <v>45</v>
      </c>
      <c r="E161" s="183" t="str">
        <f>IF(OR(H138="",J138=""),"",IF(H138&lt;J138,G138,IF(H138&gt;=J138,E138)))</f>
        <v>A3</v>
      </c>
      <c r="F161" s="173" t="s">
        <v>9</v>
      </c>
      <c r="G161" s="184" t="str">
        <f>IF(OR(H145="",J145=""),"",IF(H145&lt;J145,G145,IF(H145&gt;=J145,E145)))</f>
        <v>B2</v>
      </c>
      <c r="H161" s="175">
        <v>1</v>
      </c>
      <c r="I161" s="173" t="s">
        <v>9</v>
      </c>
      <c r="J161" s="197">
        <v>2</v>
      </c>
    </row>
    <row r="162" spans="1:10" s="201" customFormat="1" ht="24" customHeight="1" hidden="1">
      <c r="A162" s="165"/>
      <c r="B162" s="168"/>
      <c r="C162" s="167"/>
      <c r="D162" s="167"/>
      <c r="E162" s="180" t="s">
        <v>104</v>
      </c>
      <c r="F162" s="180"/>
      <c r="G162" s="186" t="s">
        <v>105</v>
      </c>
      <c r="H162" s="268"/>
      <c r="I162" s="269"/>
      <c r="J162" s="270"/>
    </row>
    <row r="163" spans="1:10" s="202" customFormat="1" ht="15" customHeight="1" hidden="1">
      <c r="A163" s="150">
        <f>A161+Vorgaben!$D$3+Vorgaben!$D$7</f>
        <v>0.5868055555555555</v>
      </c>
      <c r="B163" s="170">
        <f>B161+1</f>
        <v>38</v>
      </c>
      <c r="C163" s="171"/>
      <c r="D163" s="171" t="s">
        <v>44</v>
      </c>
      <c r="E163" s="183" t="str">
        <f>IF(OR(H141="",J141=""),"",IF(H141&lt;J141,G141,IF(H141&gt;=J141,E141)))</f>
        <v>C1</v>
      </c>
      <c r="F163" s="173" t="s">
        <v>9</v>
      </c>
      <c r="G163" s="184">
        <f>IF(OR(H148="",J148=""),"",IF(H148&lt;J148,G148,IF(H148&gt;=J148,E148)))</f>
      </c>
      <c r="H163" s="175">
        <v>1</v>
      </c>
      <c r="I163" s="173" t="s">
        <v>9</v>
      </c>
      <c r="J163" s="197">
        <v>2</v>
      </c>
    </row>
    <row r="164" spans="1:10" s="201" customFormat="1" ht="12.75" hidden="1">
      <c r="A164" s="165"/>
      <c r="B164" s="168"/>
      <c r="C164" s="167"/>
      <c r="D164" s="167"/>
      <c r="E164" s="180" t="s">
        <v>106</v>
      </c>
      <c r="F164" s="180"/>
      <c r="G164" s="186" t="s">
        <v>107</v>
      </c>
      <c r="H164" s="268"/>
      <c r="I164" s="269"/>
      <c r="J164" s="270"/>
    </row>
    <row r="165" spans="1:10" s="202" customFormat="1" ht="15" customHeight="1" hidden="1">
      <c r="A165" s="150">
        <f>A163</f>
        <v>0.5868055555555555</v>
      </c>
      <c r="B165" s="170">
        <f>B163+1</f>
        <v>39</v>
      </c>
      <c r="C165" s="171"/>
      <c r="D165" s="171" t="s">
        <v>45</v>
      </c>
      <c r="E165" s="183">
        <f>IF(OR(H154="",J154=""),"",IF(H154&lt;J154,G154,IF(H154&gt;=J154,E154)))</f>
      </c>
      <c r="F165" s="173" t="s">
        <v>9</v>
      </c>
      <c r="G165" s="184">
        <f>IF(OR(H156="",J156=""),"",IF(H156&lt;J156,G156,IF(H156&gt;=J156,E156)))</f>
      </c>
      <c r="H165" s="175">
        <v>2</v>
      </c>
      <c r="I165" s="173" t="s">
        <v>9</v>
      </c>
      <c r="J165" s="197">
        <v>1</v>
      </c>
    </row>
    <row r="166" spans="1:10" s="201" customFormat="1" ht="12.75" hidden="1">
      <c r="A166" s="165"/>
      <c r="B166" s="168"/>
      <c r="C166" s="167"/>
      <c r="D166" s="167"/>
      <c r="E166" s="180" t="s">
        <v>108</v>
      </c>
      <c r="F166" s="180"/>
      <c r="G166" s="186" t="s">
        <v>109</v>
      </c>
      <c r="H166" s="268"/>
      <c r="I166" s="269"/>
      <c r="J166" s="270"/>
    </row>
    <row r="167" spans="1:10" s="201" customFormat="1" ht="12.75" hidden="1">
      <c r="A167" s="165"/>
      <c r="B167" s="168"/>
      <c r="C167" s="167"/>
      <c r="D167" s="167"/>
      <c r="E167" s="180"/>
      <c r="F167" s="180"/>
      <c r="G167" s="186"/>
      <c r="H167" s="187"/>
      <c r="I167" s="187"/>
      <c r="J167" s="187"/>
    </row>
    <row r="168" spans="1:10" s="202" customFormat="1" ht="33" customHeight="1">
      <c r="A168" s="188"/>
      <c r="B168" s="96"/>
      <c r="C168" s="167"/>
      <c r="D168" s="167"/>
      <c r="E168" s="267" t="s">
        <v>92</v>
      </c>
      <c r="F168" s="267"/>
      <c r="G168" s="267"/>
      <c r="H168" s="189"/>
      <c r="I168" s="189"/>
      <c r="J168" s="190"/>
    </row>
    <row r="169" spans="1:10" s="202" customFormat="1" ht="15" customHeight="1">
      <c r="A169" s="150">
        <f>A145+Vorgaben!$D$3+Vorgaben!$D$7</f>
        <v>0.5486111111111112</v>
      </c>
      <c r="B169" s="170">
        <f>B145+1</f>
        <v>32</v>
      </c>
      <c r="C169" s="171"/>
      <c r="D169" s="171" t="s">
        <v>44</v>
      </c>
      <c r="E169" s="183" t="str">
        <f>IF(OR(H135="",J135=""),"",IF(H135&lt;J135,G135,IF(H135&gt;=J135,E135)))</f>
        <v>A1</v>
      </c>
      <c r="F169" s="173" t="s">
        <v>9</v>
      </c>
      <c r="G169" s="184" t="str">
        <f>IF(OR(H138="",J138=""),"",IF(H138&lt;J138,G138,IF(H138&gt;=J138,E138)))</f>
        <v>A3</v>
      </c>
      <c r="H169" s="175">
        <v>3</v>
      </c>
      <c r="I169" s="173" t="s">
        <v>9</v>
      </c>
      <c r="J169" s="307">
        <v>2</v>
      </c>
    </row>
    <row r="170" spans="1:10" s="202" customFormat="1" ht="12.75">
      <c r="A170" s="189"/>
      <c r="B170" s="176"/>
      <c r="C170" s="167"/>
      <c r="D170" s="167"/>
      <c r="E170" s="185" t="s">
        <v>117</v>
      </c>
      <c r="F170" s="185"/>
      <c r="G170" s="185" t="s">
        <v>118</v>
      </c>
      <c r="H170" s="268"/>
      <c r="I170" s="269"/>
      <c r="J170" s="270"/>
    </row>
    <row r="171" spans="1:10" s="202" customFormat="1" ht="25.5" customHeight="1">
      <c r="A171" s="191"/>
      <c r="B171" s="96"/>
      <c r="C171" s="167"/>
      <c r="D171" s="192" t="s">
        <v>45</v>
      </c>
      <c r="E171" s="267"/>
      <c r="F171" s="267"/>
      <c r="G171" s="267"/>
      <c r="H171" s="189"/>
      <c r="I171" s="189" t="s">
        <v>9</v>
      </c>
      <c r="J171" s="190"/>
    </row>
    <row r="172" spans="1:10" s="202" customFormat="1" ht="15" customHeight="1">
      <c r="A172" s="150">
        <f>A169</f>
        <v>0.5486111111111112</v>
      </c>
      <c r="B172" s="170">
        <f>B169+1</f>
        <v>33</v>
      </c>
      <c r="C172" s="171"/>
      <c r="D172" s="171"/>
      <c r="E172" s="183" t="str">
        <f>IF(OR(H141="",J141=""),"",IF(H141&lt;J141,G141,IF(H141&gt;=J141,E141)))</f>
        <v>C1</v>
      </c>
      <c r="F172" s="173" t="s">
        <v>9</v>
      </c>
      <c r="G172" s="184" t="str">
        <f>IF(OR(H145="",J145=""),"",IF(H145&lt;J145,G145,IF(H145&gt;=J145,E145)))</f>
        <v>B2</v>
      </c>
      <c r="H172" s="175">
        <v>1</v>
      </c>
      <c r="I172" s="173"/>
      <c r="J172" s="307">
        <v>2</v>
      </c>
    </row>
    <row r="173" spans="1:10" s="202" customFormat="1" ht="12.75">
      <c r="A173" s="189"/>
      <c r="B173" s="176"/>
      <c r="C173" s="167"/>
      <c r="D173" s="167"/>
      <c r="E173" s="185" t="s">
        <v>119</v>
      </c>
      <c r="F173" s="185"/>
      <c r="G173" s="185" t="s">
        <v>119</v>
      </c>
      <c r="H173" s="268"/>
      <c r="I173" s="269"/>
      <c r="J173" s="270"/>
    </row>
    <row r="174" spans="1:10" s="202" customFormat="1" ht="33" customHeight="1">
      <c r="A174" s="189"/>
      <c r="B174" s="96"/>
      <c r="C174" s="167"/>
      <c r="D174" s="167"/>
      <c r="E174" s="260" t="s">
        <v>59</v>
      </c>
      <c r="F174" s="260"/>
      <c r="G174" s="260"/>
      <c r="H174" s="189"/>
      <c r="I174" s="189"/>
      <c r="J174" s="190"/>
    </row>
    <row r="175" spans="1:10" s="202" customFormat="1" ht="15" customHeight="1">
      <c r="A175" s="150">
        <f>A172+Vorgaben!$D$3+Vorgaben!$D$7</f>
        <v>0.5625</v>
      </c>
      <c r="B175" s="170">
        <f>B172+1</f>
        <v>34</v>
      </c>
      <c r="C175" s="171"/>
      <c r="D175" s="171" t="s">
        <v>45</v>
      </c>
      <c r="E175" s="183" t="str">
        <f>IF(OR(H169="",J169=""),"",IF(H169&lt;J169,E169,IF(H169&gt;=J169,G169)))</f>
        <v>A3</v>
      </c>
      <c r="F175" s="173" t="s">
        <v>9</v>
      </c>
      <c r="G175" s="184" t="str">
        <f>IF(OR(H172="",J172=""),"",IF(H172&lt;J172,E172,IF(H172&gt;=J172,G172)))</f>
        <v>C1</v>
      </c>
      <c r="H175" s="175">
        <v>2</v>
      </c>
      <c r="I175" s="173" t="s">
        <v>9</v>
      </c>
      <c r="J175" s="307">
        <v>1</v>
      </c>
    </row>
    <row r="176" spans="1:10" s="202" customFormat="1" ht="12.75">
      <c r="A176" s="189"/>
      <c r="B176" s="176"/>
      <c r="C176" s="167"/>
      <c r="D176" s="167"/>
      <c r="E176" s="185" t="s">
        <v>110</v>
      </c>
      <c r="F176" s="185"/>
      <c r="G176" s="185" t="s">
        <v>111</v>
      </c>
      <c r="H176" s="276"/>
      <c r="I176" s="277"/>
      <c r="J176" s="278"/>
    </row>
    <row r="177" spans="1:10" s="202" customFormat="1" ht="25.5" customHeight="1">
      <c r="A177" s="191"/>
      <c r="B177" s="96"/>
      <c r="C177" s="167"/>
      <c r="D177" s="192"/>
      <c r="E177" s="260" t="s">
        <v>49</v>
      </c>
      <c r="F177" s="260"/>
      <c r="G177" s="260"/>
      <c r="H177" s="189"/>
      <c r="I177" s="189"/>
      <c r="J177" s="190"/>
    </row>
    <row r="178" spans="1:10" s="202" customFormat="1" ht="15" customHeight="1">
      <c r="A178" s="150">
        <f>A175</f>
        <v>0.5625</v>
      </c>
      <c r="B178" s="170">
        <f>B175+1</f>
        <v>35</v>
      </c>
      <c r="C178" s="171"/>
      <c r="D178" s="171" t="s">
        <v>44</v>
      </c>
      <c r="E178" s="183" t="str">
        <f>IF(OR(H169="",J169=""),"",IF(H169&lt;J169,G169,IF(H169&gt;=J169,E169)))</f>
        <v>A1</v>
      </c>
      <c r="F178" s="173" t="s">
        <v>9</v>
      </c>
      <c r="G178" s="184" t="str">
        <f>IF(OR(H172="",J172=""),"",IF(H172&lt;J172,G172,IF(H172&gt;=J172,E172)))</f>
        <v>B2</v>
      </c>
      <c r="H178" s="175">
        <v>3</v>
      </c>
      <c r="I178" s="173" t="s">
        <v>9</v>
      </c>
      <c r="J178" s="307">
        <v>2</v>
      </c>
    </row>
    <row r="179" spans="1:10" s="202" customFormat="1" ht="12.75">
      <c r="A179" s="191"/>
      <c r="B179" s="96"/>
      <c r="C179" s="189"/>
      <c r="D179" s="189"/>
      <c r="E179" s="185" t="s">
        <v>112</v>
      </c>
      <c r="F179" s="185"/>
      <c r="G179" s="185" t="s">
        <v>113</v>
      </c>
      <c r="H179" s="276"/>
      <c r="I179" s="277"/>
      <c r="J179" s="278"/>
    </row>
    <row r="180" spans="1:10" s="202" customFormat="1" ht="24" customHeight="1">
      <c r="A180" s="280" t="s">
        <v>52</v>
      </c>
      <c r="B180" s="280"/>
      <c r="C180" s="280"/>
      <c r="D180" s="280"/>
      <c r="E180" s="189"/>
      <c r="F180" s="176"/>
      <c r="G180" s="189"/>
      <c r="H180" s="176"/>
      <c r="I180" s="189"/>
      <c r="J180" s="190"/>
    </row>
    <row r="181" spans="1:10" s="202" customFormat="1" ht="16.5" customHeight="1">
      <c r="A181" s="193"/>
      <c r="B181" s="193"/>
      <c r="C181" s="193"/>
      <c r="D181" s="194" t="s">
        <v>53</v>
      </c>
      <c r="E181" s="281" t="str">
        <f>IF(OR(H178="",J178=""),"",IF(H178&lt;J178,G178,IF(H178&gt;=J178,E178)))</f>
        <v>A1</v>
      </c>
      <c r="F181" s="282"/>
      <c r="G181" s="283"/>
      <c r="H181" s="176"/>
      <c r="I181" s="189"/>
      <c r="J181" s="190"/>
    </row>
    <row r="182" spans="1:10" s="202" customFormat="1" ht="16.5" customHeight="1">
      <c r="A182" s="193"/>
      <c r="B182" s="193"/>
      <c r="C182" s="193"/>
      <c r="D182" s="194" t="s">
        <v>54</v>
      </c>
      <c r="E182" s="281" t="str">
        <f>IF(OR(H178="",J178=""),"",IF(H178&lt;J178,E178,IF(H178&gt;=J178,G178)))</f>
        <v>B2</v>
      </c>
      <c r="F182" s="282"/>
      <c r="G182" s="283"/>
      <c r="H182" s="176"/>
      <c r="I182" s="189"/>
      <c r="J182" s="190"/>
    </row>
    <row r="183" spans="1:10" s="202" customFormat="1" ht="16.5" customHeight="1">
      <c r="A183" s="193"/>
      <c r="B183" s="193"/>
      <c r="C183" s="193"/>
      <c r="D183" s="194" t="s">
        <v>55</v>
      </c>
      <c r="E183" s="281" t="str">
        <f>IF(OR(H175="",J175=""),"",IF(H175&lt;J175,G175,IF(H175&gt;=J175,E175)))</f>
        <v>A3</v>
      </c>
      <c r="F183" s="282"/>
      <c r="G183" s="283"/>
      <c r="H183" s="176"/>
      <c r="I183" s="189"/>
      <c r="J183" s="190"/>
    </row>
    <row r="184" spans="1:10" s="202" customFormat="1" ht="16.5" customHeight="1">
      <c r="A184" s="193"/>
      <c r="B184" s="193"/>
      <c r="C184" s="193"/>
      <c r="D184" s="194" t="s">
        <v>56</v>
      </c>
      <c r="E184" s="281" t="str">
        <f>IF(OR(H175="",J175=""),"",IF(H175&lt;J175,E175,IF(H175&gt;=J175,G175)))</f>
        <v>C1</v>
      </c>
      <c r="F184" s="282"/>
      <c r="G184" s="283"/>
      <c r="H184" s="176"/>
      <c r="I184" s="189"/>
      <c r="J184" s="190"/>
    </row>
    <row r="185" spans="1:10" ht="32.25" customHeight="1">
      <c r="A185" s="279" t="s">
        <v>35</v>
      </c>
      <c r="B185" s="279"/>
      <c r="C185" s="279"/>
      <c r="D185" s="279"/>
      <c r="E185" s="279"/>
      <c r="F185" s="279"/>
      <c r="G185" s="279"/>
      <c r="H185" s="279"/>
      <c r="I185" s="279"/>
      <c r="J185" s="279"/>
    </row>
  </sheetData>
  <sheetProtection/>
  <mergeCells count="67">
    <mergeCell ref="C20:D20"/>
    <mergeCell ref="A9:D9"/>
    <mergeCell ref="A10:D10"/>
    <mergeCell ref="G10:H10"/>
    <mergeCell ref="A11:D11"/>
    <mergeCell ref="G11:H11"/>
    <mergeCell ref="A12:D12"/>
    <mergeCell ref="G12:H12"/>
    <mergeCell ref="E177:G177"/>
    <mergeCell ref="H176:J176"/>
    <mergeCell ref="A13:D13"/>
    <mergeCell ref="G13:H13"/>
    <mergeCell ref="A14:D14"/>
    <mergeCell ref="G14:H14"/>
    <mergeCell ref="A18:D18"/>
    <mergeCell ref="G18:H18"/>
    <mergeCell ref="H20:J20"/>
    <mergeCell ref="A19:E19"/>
    <mergeCell ref="A185:J185"/>
    <mergeCell ref="H179:J179"/>
    <mergeCell ref="A180:D180"/>
    <mergeCell ref="E181:G181"/>
    <mergeCell ref="E182:G182"/>
    <mergeCell ref="E183:G183"/>
    <mergeCell ref="E184:G184"/>
    <mergeCell ref="E158:G158"/>
    <mergeCell ref="H160:J160"/>
    <mergeCell ref="H164:J164"/>
    <mergeCell ref="H166:J166"/>
    <mergeCell ref="E168:G168"/>
    <mergeCell ref="H170:J170"/>
    <mergeCell ref="A1:D1"/>
    <mergeCell ref="A2:D2"/>
    <mergeCell ref="A3:D3"/>
    <mergeCell ref="G1:H1"/>
    <mergeCell ref="A8:D8"/>
    <mergeCell ref="A4:D4"/>
    <mergeCell ref="A5:D5"/>
    <mergeCell ref="G7:H7"/>
    <mergeCell ref="G8:H8"/>
    <mergeCell ref="G2:H2"/>
    <mergeCell ref="G3:H3"/>
    <mergeCell ref="G4:H4"/>
    <mergeCell ref="G5:H5"/>
    <mergeCell ref="G6:H6"/>
    <mergeCell ref="A6:D6"/>
    <mergeCell ref="A7:D7"/>
    <mergeCell ref="G9:H9"/>
    <mergeCell ref="E134:G134"/>
    <mergeCell ref="H173:J173"/>
    <mergeCell ref="H162:J162"/>
    <mergeCell ref="H142:J142"/>
    <mergeCell ref="H146:J146"/>
    <mergeCell ref="H149:J149"/>
    <mergeCell ref="H152:J152"/>
    <mergeCell ref="E171:G171"/>
    <mergeCell ref="H155:J155"/>
    <mergeCell ref="H139:J139"/>
    <mergeCell ref="E174:G174"/>
    <mergeCell ref="H136:J136"/>
    <mergeCell ref="A15:D15"/>
    <mergeCell ref="G15:H15"/>
    <mergeCell ref="A16:D16"/>
    <mergeCell ref="G16:H16"/>
    <mergeCell ref="A17:D17"/>
    <mergeCell ref="G17:H17"/>
    <mergeCell ref="H157:J157"/>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72" max="255" man="1"/>
    <brk id="133" max="255" man="1"/>
  </rowBreaks>
  <ignoredErrors>
    <ignoredError sqref="E47:G48 E68:G78 E82:G83 E84:G90 E91:G92 E93:G93 E102:G104 E109:G111 E126:G129 E115:G117 E36:G37 E100:G101 E105:G107 E125:G125 E132:G132 E130:G131 E79:G81 E112:G114 E118:G124 E94:G99" unlockedFormula="1"/>
  </ignoredErrors>
  <legacyDrawing r:id="rId1"/>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89" t="s">
        <v>7</v>
      </c>
      <c r="F2" s="289"/>
      <c r="G2" s="289"/>
      <c r="H2" s="54" t="s">
        <v>18</v>
      </c>
      <c r="I2" s="54" t="s">
        <v>19</v>
      </c>
      <c r="J2" s="15"/>
      <c r="K2" s="149" t="s">
        <v>36</v>
      </c>
      <c r="L2" s="16" t="s">
        <v>20</v>
      </c>
      <c r="M2" s="16" t="s">
        <v>0</v>
      </c>
      <c r="N2" s="290" t="s">
        <v>1</v>
      </c>
      <c r="O2" s="290"/>
      <c r="P2" s="290"/>
      <c r="Q2" s="16" t="s">
        <v>21</v>
      </c>
      <c r="R2" s="11" t="s">
        <v>25</v>
      </c>
      <c r="S2" s="10" t="s">
        <v>22</v>
      </c>
      <c r="T2" s="10" t="s">
        <v>23</v>
      </c>
      <c r="U2" s="10" t="s">
        <v>24</v>
      </c>
      <c r="V2" s="10" t="s">
        <v>30</v>
      </c>
      <c r="W2" s="10" t="s">
        <v>31</v>
      </c>
      <c r="X2" s="10" t="s">
        <v>32</v>
      </c>
      <c r="Y2" s="10" t="s">
        <v>33</v>
      </c>
    </row>
    <row r="3" spans="1:25" ht="12.75">
      <c r="A3" s="17" t="str">
        <f>Spielplan!$B21&amp;" "&amp;Spielplan!$C21</f>
        <v>1 A</v>
      </c>
      <c r="B3" s="59" t="str">
        <f>Spielplan1!$E12</f>
        <v>A1</v>
      </c>
      <c r="C3" s="60" t="s">
        <v>8</v>
      </c>
      <c r="D3" s="61" t="str">
        <f>Spielplan1!$G12</f>
        <v>A2</v>
      </c>
      <c r="E3" s="14">
        <f>IF(Spielplan1!$H12="","",Spielplan1!$H12)</f>
      </c>
      <c r="F3" s="14" t="s">
        <v>9</v>
      </c>
      <c r="G3" s="14">
        <f>IF(Spielplan1!$J12="","",Spielplan1!$J12)</f>
      </c>
      <c r="H3" s="55">
        <f>IF(OR($E3="",$G3=""),"",IF(E3&gt;G3,3,IF(E3=G3,1,0)))</f>
      </c>
      <c r="I3" s="55">
        <f>IF(OR($E3="",$G3=""),"",IF(G3&gt;E3,3,IF(E3=G3,1,0)))</f>
      </c>
      <c r="K3" s="62" t="str">
        <f>Vorgaben!A2</f>
        <v>A1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Spielplan!$B22&amp;" "&amp;Spielplan!$C22</f>
        <v>2 B</v>
      </c>
      <c r="B4" s="59" t="str">
        <f>Spielplan1!$E15</f>
        <v>B1</v>
      </c>
      <c r="C4" s="60" t="s">
        <v>8</v>
      </c>
      <c r="D4" s="61" t="str">
        <f>Spielplan1!$G15</f>
        <v>B2</v>
      </c>
      <c r="E4" s="14">
        <f>IF(Spielplan1!$H15="","",Spielplan1!$H15)</f>
      </c>
      <c r="F4" s="14" t="s">
        <v>9</v>
      </c>
      <c r="G4" s="14">
        <f>IF(Spielplan1!$J15="","",Spielplan1!$J15)</f>
      </c>
      <c r="H4" s="55">
        <f aca="true" t="shared" si="2" ref="H4:H44">IF(OR($E4="",$G4=""),"",IF(E4&gt;G4,3,IF(E4=G4,1,0)))</f>
      </c>
      <c r="I4" s="55">
        <f aca="true" t="shared" si="3" ref="I4:I44">IF(OR($E4="",$G4=""),"",IF(G4&gt;E4,3,IF(E4=G4,1,0)))</f>
      </c>
      <c r="K4" s="62" t="str">
        <f>Vorgaben!A3</f>
        <v>A2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Spielplan!$B24&amp;" "&amp;Spielplan!$C24</f>
        <v>4 A</v>
      </c>
      <c r="B5" s="59" t="str">
        <f>Spielplan1!$E13</f>
        <v>A3</v>
      </c>
      <c r="C5" s="60" t="s">
        <v>8</v>
      </c>
      <c r="D5" s="61" t="str">
        <f>Spielplan1!$G13</f>
        <v>A4</v>
      </c>
      <c r="E5" s="14">
        <f>IF(Spielplan1!$H13="","",Spielplan1!$H13)</f>
      </c>
      <c r="F5" s="14" t="s">
        <v>9</v>
      </c>
      <c r="G5" s="14">
        <f>IF(Spielplan1!$J13="","",Spielplan1!$J13)</f>
      </c>
      <c r="H5" s="55">
        <f t="shared" si="2"/>
      </c>
      <c r="I5" s="55">
        <f t="shared" si="3"/>
      </c>
      <c r="K5" s="62" t="str">
        <f>Vorgaben!A4</f>
        <v>A3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Spielplan!$B25&amp;" "&amp;Spielplan!$C25</f>
        <v>5 B</v>
      </c>
      <c r="B6" s="59" t="str">
        <f>Spielplan1!$E16</f>
        <v>B3</v>
      </c>
      <c r="C6" s="60" t="s">
        <v>8</v>
      </c>
      <c r="D6" s="61" t="str">
        <f>Spielplan1!$G16</f>
        <v>B4</v>
      </c>
      <c r="E6" s="14">
        <f>IF(Spielplan1!$H16="","",Spielplan1!$H16)</f>
      </c>
      <c r="F6" s="14" t="s">
        <v>9</v>
      </c>
      <c r="G6" s="14">
        <f>IF(Spielplan1!$J16="","",Spielplan1!$J16)</f>
      </c>
      <c r="H6" s="55">
        <f t="shared" si="2"/>
      </c>
      <c r="I6" s="55">
        <f t="shared" si="3"/>
      </c>
      <c r="K6" s="62" t="str">
        <f>Vorgaben!A5</f>
        <v>A4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Spielplan!$B27&amp;" "&amp;Spielplan!$C27</f>
        <v>7 A</v>
      </c>
      <c r="B7" s="59" t="str">
        <f>Spielplan1!$E14</f>
        <v>A5</v>
      </c>
      <c r="C7" s="60" t="s">
        <v>8</v>
      </c>
      <c r="D7" s="61" t="str">
        <f>Spielplan1!$G14</f>
        <v>A6</v>
      </c>
      <c r="E7" s="14">
        <f>IF(Spielplan1!$H14="","",Spielplan1!$H14)</f>
      </c>
      <c r="F7" s="14" t="s">
        <v>9</v>
      </c>
      <c r="G7" s="14">
        <f>IF(Spielplan1!$J14="","",Spielplan1!$J14)</f>
      </c>
      <c r="H7" s="55">
        <f t="shared" si="2"/>
      </c>
      <c r="I7" s="55">
        <f t="shared" si="3"/>
      </c>
      <c r="K7" s="62" t="str">
        <f>Vorgaben!A6</f>
        <v>A5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Spielplan!$B28&amp;" "&amp;Spielplan!$C28</f>
        <v>8 B</v>
      </c>
      <c r="B8" s="59" t="str">
        <f>Spielplan1!$E17</f>
        <v>B5</v>
      </c>
      <c r="C8" s="60" t="s">
        <v>8</v>
      </c>
      <c r="D8" s="61" t="str">
        <f>Spielplan1!$G17</f>
        <v>B6</v>
      </c>
      <c r="E8" s="14">
        <f>IF(Spielplan1!$H17="","",Spielplan1!$H17)</f>
      </c>
      <c r="F8" s="14" t="s">
        <v>9</v>
      </c>
      <c r="G8" s="14">
        <f>IF(Spielplan1!$J17="","",Spielplan1!$J17)</f>
      </c>
      <c r="H8" s="55">
        <f t="shared" si="2"/>
      </c>
      <c r="I8" s="55">
        <f t="shared" si="3"/>
      </c>
      <c r="K8" s="62" t="str">
        <f>Vorgaben!A7</f>
        <v>A6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Spielplan!$B33&amp;" "&amp;Spielplan!$C33</f>
        <v>10 A</v>
      </c>
      <c r="B9" s="59">
        <f>Spielplan1!$E18</f>
        <v>0</v>
      </c>
      <c r="C9" s="60" t="s">
        <v>8</v>
      </c>
      <c r="D9" s="61">
        <f>Spielplan1!$G18</f>
        <v>0</v>
      </c>
      <c r="E9" s="14">
        <f>IF(Spielplan1!$H18="","",Spielplan1!$H18)</f>
      </c>
      <c r="F9" s="14" t="s">
        <v>9</v>
      </c>
      <c r="G9" s="14">
        <f>IF(Spielplan1!$J18="","",Spielplan1!$J18)</f>
      </c>
      <c r="H9" s="55">
        <f t="shared" si="2"/>
      </c>
      <c r="I9" s="55">
        <f t="shared" si="3"/>
      </c>
      <c r="K9" s="62">
        <f>Vorgaben!A8</f>
        <v>0</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Spielplan!$B48&amp;" "&amp;Spielplan!$C48</f>
        <v>15 B</v>
      </c>
      <c r="B10" s="59">
        <f>Spielplan1!$E21</f>
        <v>0</v>
      </c>
      <c r="C10" s="60" t="s">
        <v>8</v>
      </c>
      <c r="D10" s="61">
        <f>Spielplan1!$G21</f>
        <v>0</v>
      </c>
      <c r="E10" s="14">
        <f>IF(Spielplan1!$H21="","",Spielplan1!$H21)</f>
      </c>
      <c r="F10" s="14" t="s">
        <v>9</v>
      </c>
      <c r="G10" s="14">
        <f>IF(Spielplan1!$J21="","",Spielplan1!$J21)</f>
      </c>
      <c r="H10" s="55">
        <f t="shared" si="2"/>
      </c>
      <c r="I10" s="55">
        <f t="shared" si="3"/>
      </c>
      <c r="K10" s="62">
        <f>Vorgaben!A9</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Spielplan!$B30&amp;" "&amp;Spielplan!$C30</f>
        <v>10 A</v>
      </c>
      <c r="B11" s="59" t="str">
        <f>Spielplan1!$E19</f>
        <v>A3</v>
      </c>
      <c r="C11" s="60" t="s">
        <v>8</v>
      </c>
      <c r="D11" s="61" t="str">
        <f>Spielplan1!$G19</f>
        <v>A1</v>
      </c>
      <c r="E11" s="14">
        <f>IF(Spielplan1!$H19="","",Spielplan1!$H19)</f>
      </c>
      <c r="F11" s="14" t="s">
        <v>9</v>
      </c>
      <c r="G11" s="14">
        <f>IF(Spielplan1!$J19="","",Spielplan1!$J19)</f>
      </c>
      <c r="H11" s="55">
        <f t="shared" si="2"/>
      </c>
      <c r="I11" s="55">
        <f t="shared" si="3"/>
      </c>
      <c r="J11" s="19"/>
      <c r="K11" s="63"/>
      <c r="L11" s="18"/>
      <c r="M11" s="18"/>
      <c r="N11" s="14"/>
      <c r="O11" s="14"/>
      <c r="P11" s="14"/>
      <c r="Q11" s="14"/>
    </row>
    <row r="12" spans="1:17" ht="12.75">
      <c r="A12" s="67" t="str">
        <f>Spielplan!$B31&amp;" "&amp;Spielplan!$C31</f>
        <v>11 B</v>
      </c>
      <c r="B12" s="59" t="str">
        <f>Spielplan1!$E22</f>
        <v>B3</v>
      </c>
      <c r="C12" s="60" t="s">
        <v>8</v>
      </c>
      <c r="D12" s="61" t="str">
        <f>Spielplan1!$G22</f>
        <v>B1</v>
      </c>
      <c r="E12" s="14">
        <f>IF(Spielplan1!$H22="","",Spielplan1!$H22)</f>
      </c>
      <c r="F12" s="14" t="s">
        <v>9</v>
      </c>
      <c r="G12" s="14">
        <f>IF(Spielplan1!$J22="","",Spielplan1!$J22)</f>
      </c>
      <c r="H12" s="55">
        <f t="shared" si="2"/>
      </c>
      <c r="I12" s="55">
        <f t="shared" si="3"/>
      </c>
      <c r="K12" s="63"/>
      <c r="L12" s="18"/>
      <c r="M12" s="18"/>
      <c r="N12" s="14"/>
      <c r="O12" s="14"/>
      <c r="P12" s="14"/>
      <c r="Q12" s="14"/>
    </row>
    <row r="13" spans="1:17" ht="12.75">
      <c r="A13" s="17" t="str">
        <f>Spielplan!$B47&amp;" "&amp;Spielplan!$C47</f>
        <v>22 A</v>
      </c>
      <c r="B13" s="59" t="str">
        <f>Spielplan1!$E20</f>
        <v>A4</v>
      </c>
      <c r="C13" s="60" t="s">
        <v>8</v>
      </c>
      <c r="D13" s="61" t="str">
        <f>Spielplan1!$G20</f>
        <v>A2</v>
      </c>
      <c r="E13" s="14">
        <f>IF(Spielplan1!$H20="","",Spielplan1!$H20)</f>
      </c>
      <c r="F13" s="14" t="s">
        <v>9</v>
      </c>
      <c r="G13" s="14">
        <f>IF(Spielplan1!$J20="","",Spielplan1!$J20)</f>
      </c>
      <c r="H13" s="55">
        <f t="shared" si="2"/>
      </c>
      <c r="I13" s="55">
        <f t="shared" si="3"/>
      </c>
      <c r="K13" s="63"/>
      <c r="L13" s="18"/>
      <c r="M13" s="18"/>
      <c r="N13" s="14"/>
      <c r="O13" s="14"/>
      <c r="P13" s="14"/>
      <c r="Q13" s="14"/>
    </row>
    <row r="14" spans="1:18" ht="15.75" customHeight="1">
      <c r="A14" s="67" t="str">
        <f>Spielplan!$B49&amp;" "&amp;Spielplan!$C49</f>
        <v>23 B</v>
      </c>
      <c r="B14" s="59" t="str">
        <f>Spielplan1!$E23</f>
        <v>B4</v>
      </c>
      <c r="C14" s="60" t="s">
        <v>8</v>
      </c>
      <c r="D14" s="61" t="str">
        <f>Spielplan1!$G23</f>
        <v>B2</v>
      </c>
      <c r="E14" s="14">
        <f>IF(Spielplan1!$H23="","",Spielplan1!$H23)</f>
      </c>
      <c r="F14" s="14" t="s">
        <v>9</v>
      </c>
      <c r="G14" s="14">
        <f>IF(Spielplan1!$J23="","",Spielplan1!$J23)</f>
      </c>
      <c r="H14" s="55">
        <f t="shared" si="2"/>
      </c>
      <c r="I14" s="55">
        <f t="shared" si="3"/>
      </c>
      <c r="K14" s="63"/>
      <c r="L14" s="18"/>
      <c r="M14" s="18"/>
      <c r="N14" s="14"/>
      <c r="O14" s="14"/>
      <c r="P14" s="14"/>
      <c r="Q14" s="14"/>
      <c r="R14" s="291" t="s">
        <v>29</v>
      </c>
    </row>
    <row r="15" spans="1:18" ht="12.75" customHeight="1">
      <c r="A15" s="17" t="str">
        <f>Spielplan!$B71&amp;" "&amp;Spielplan!$C71</f>
        <v>16 A</v>
      </c>
      <c r="B15" s="59">
        <f>Spielplan1!$E24</f>
        <v>0</v>
      </c>
      <c r="C15" s="60" t="s">
        <v>8</v>
      </c>
      <c r="D15" s="61" t="str">
        <f>Spielplan1!$G24</f>
        <v>A5</v>
      </c>
      <c r="E15" s="14">
        <f>IF(Spielplan1!$H24="","",Spielplan1!$H24)</f>
      </c>
      <c r="F15" s="14" t="s">
        <v>9</v>
      </c>
      <c r="G15" s="14">
        <f>IF(Spielplan1!$J24="","",Spielplan1!$J24)</f>
      </c>
      <c r="H15" s="55">
        <f t="shared" si="2"/>
      </c>
      <c r="I15" s="55">
        <f t="shared" si="3"/>
      </c>
      <c r="K15" s="292" t="s">
        <v>37</v>
      </c>
      <c r="L15" s="289" t="s">
        <v>20</v>
      </c>
      <c r="M15" s="289" t="s">
        <v>0</v>
      </c>
      <c r="N15" s="289" t="s">
        <v>1</v>
      </c>
      <c r="O15" s="289"/>
      <c r="P15" s="289"/>
      <c r="Q15" s="289" t="s">
        <v>21</v>
      </c>
      <c r="R15" s="291"/>
    </row>
    <row r="16" spans="1:18" ht="12.75" customHeight="1">
      <c r="A16" s="67" t="str">
        <f>Spielplan!$B73&amp;" "&amp;Spielplan!$C73</f>
        <v>18 B</v>
      </c>
      <c r="B16" s="59">
        <f>Spielplan1!$E27</f>
        <v>0</v>
      </c>
      <c r="C16" s="60" t="s">
        <v>8</v>
      </c>
      <c r="D16" s="61" t="str">
        <f>Spielplan1!$G27</f>
        <v>B5</v>
      </c>
      <c r="E16" s="14">
        <f>IF(Spielplan1!$H27="","",Spielplan1!$H27)</f>
      </c>
      <c r="F16" s="14" t="s">
        <v>9</v>
      </c>
      <c r="G16" s="14">
        <f>IF(Spielplan1!$J27="","",Spielplan1!$J27)</f>
      </c>
      <c r="H16" s="55">
        <f t="shared" si="2"/>
      </c>
      <c r="I16" s="55">
        <f t="shared" si="3"/>
      </c>
      <c r="K16" s="292"/>
      <c r="L16" s="289"/>
      <c r="M16" s="289"/>
      <c r="N16" s="289"/>
      <c r="O16" s="289"/>
      <c r="P16" s="289"/>
      <c r="Q16" s="289"/>
      <c r="R16" s="291"/>
    </row>
    <row r="17" spans="1:25" ht="15.75" customHeight="1">
      <c r="A17" s="17" t="str">
        <f>Spielplan!$B72&amp;" "&amp;Spielplan!$C72</f>
        <v>20 A</v>
      </c>
      <c r="B17" s="59" t="str">
        <f>Spielplan1!$E25</f>
        <v>A6</v>
      </c>
      <c r="C17" s="60" t="s">
        <v>8</v>
      </c>
      <c r="D17" s="61">
        <f>Spielplan1!$G25</f>
        <v>0</v>
      </c>
      <c r="E17" s="14">
        <f>IF(Spielplan1!$H25="","",Spielplan1!$H25)</f>
      </c>
      <c r="F17" s="14" t="s">
        <v>9</v>
      </c>
      <c r="G17" s="14">
        <f>IF(Spielplan1!$J25="","",Spielplan1!$J25)</f>
      </c>
      <c r="H17" s="55">
        <f t="shared" si="2"/>
      </c>
      <c r="I17" s="55">
        <f t="shared" si="3"/>
      </c>
      <c r="K17" s="64" t="str">
        <f>Vorgaben!B2</f>
        <v>B1</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Spielplan!$B78&amp;" "&amp;Spielplan!$C78</f>
        <v>26 B</v>
      </c>
      <c r="B18" s="59" t="str">
        <f>Spielplan1!$E28</f>
        <v>B6</v>
      </c>
      <c r="C18" s="60" t="s">
        <v>8</v>
      </c>
      <c r="D18" s="61">
        <f>Spielplan1!$G28</f>
        <v>0</v>
      </c>
      <c r="E18" s="14">
        <f>IF(Spielplan1!$H28="","",Spielplan1!$H28)</f>
      </c>
      <c r="F18" s="14" t="s">
        <v>9</v>
      </c>
      <c r="G18" s="14">
        <f>IF(Spielplan1!$J28="","",Spielplan1!$J28)</f>
      </c>
      <c r="H18" s="55">
        <f t="shared" si="2"/>
      </c>
      <c r="I18" s="55">
        <f t="shared" si="3"/>
      </c>
      <c r="K18" s="62" t="str">
        <f>Vorgaben!B3</f>
        <v>B2</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Spielplan!$B66&amp;" "&amp;Spielplan!$C66</f>
        <v>40 A</v>
      </c>
      <c r="B19" s="59" t="str">
        <f>Spielplan1!$E26</f>
        <v>A2</v>
      </c>
      <c r="C19" s="60" t="s">
        <v>8</v>
      </c>
      <c r="D19" s="61" t="str">
        <f>Spielplan1!$G26</f>
        <v>A3</v>
      </c>
      <c r="E19" s="14">
        <f>IF(Spielplan1!$H26="","",Spielplan1!$H26)</f>
      </c>
      <c r="F19" s="14" t="s">
        <v>9</v>
      </c>
      <c r="G19" s="14">
        <f>IF(Spielplan1!$J26="","",Spielplan1!$J26)</f>
      </c>
      <c r="H19" s="55">
        <f t="shared" si="2"/>
      </c>
      <c r="I19" s="55">
        <f t="shared" si="3"/>
      </c>
      <c r="K19" s="62" t="str">
        <f>Vorgaben!B4</f>
        <v>B3</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Spielplan!$B67&amp;" "&amp;Spielplan!$C67</f>
        <v>41 B</v>
      </c>
      <c r="B20" s="59" t="str">
        <f>Spielplan1!$E29</f>
        <v>B2</v>
      </c>
      <c r="C20" s="60" t="s">
        <v>8</v>
      </c>
      <c r="D20" s="61" t="str">
        <f>Spielplan1!$G29</f>
        <v>B3</v>
      </c>
      <c r="E20" s="14">
        <f>IF(Spielplan1!$H29="","",Spielplan1!$H29)</f>
      </c>
      <c r="F20" s="14" t="s">
        <v>9</v>
      </c>
      <c r="G20" s="14">
        <f>IF(Spielplan1!$J29="","",Spielplan1!$J29)</f>
      </c>
      <c r="H20" s="55">
        <f t="shared" si="2"/>
      </c>
      <c r="I20" s="55">
        <f t="shared" si="3"/>
      </c>
      <c r="K20" s="62" t="str">
        <f>Vorgaben!B5</f>
        <v>B4</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Spielplan!$B54&amp;" "&amp;Spielplan!$C54</f>
        <v>28 A</v>
      </c>
      <c r="B21" s="59" t="str">
        <f>Spielplan1!$E30</f>
        <v>A4</v>
      </c>
      <c r="C21" s="60" t="s">
        <v>8</v>
      </c>
      <c r="D21" s="61" t="str">
        <f>Spielplan1!$G30</f>
        <v>A1</v>
      </c>
      <c r="E21" s="14">
        <f>IF(Spielplan1!$H30="","",Spielplan1!$H30)</f>
      </c>
      <c r="F21" s="14" t="s">
        <v>9</v>
      </c>
      <c r="G21" s="14">
        <f>IF(Spielplan1!$J30="","",Spielplan1!$J30)</f>
      </c>
      <c r="H21" s="55">
        <f t="shared" si="2"/>
      </c>
      <c r="I21" s="55">
        <f t="shared" si="3"/>
      </c>
      <c r="K21" s="62" t="str">
        <f>Vorgaben!B6</f>
        <v>B5</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Spielplan!$B55&amp;" "&amp;Spielplan!$C55</f>
        <v>29 B</v>
      </c>
      <c r="B22" s="59" t="str">
        <f>Spielplan1!$E33</f>
        <v>B4</v>
      </c>
      <c r="C22" s="60" t="s">
        <v>8</v>
      </c>
      <c r="D22" s="61" t="str">
        <f>Spielplan1!$G33</f>
        <v>B1</v>
      </c>
      <c r="E22" s="14">
        <f>IF(Spielplan1!$H33="","",Spielplan1!$H33)</f>
      </c>
      <c r="F22" s="14" t="s">
        <v>9</v>
      </c>
      <c r="G22" s="14">
        <f>IF(Spielplan1!$J33="","",Spielplan1!$J33)</f>
      </c>
      <c r="H22" s="55">
        <f t="shared" si="2"/>
      </c>
      <c r="I22" s="55">
        <f t="shared" si="3"/>
      </c>
      <c r="K22" s="62" t="str">
        <f>Vorgaben!B7</f>
        <v>B6</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Spielplan!$B79&amp;" "&amp;Spielplan!$C79</f>
        <v>29 A</v>
      </c>
      <c r="B23" s="59" t="str">
        <f>Spielplan1!$E31</f>
        <v>A5</v>
      </c>
      <c r="C23" s="60" t="s">
        <v>8</v>
      </c>
      <c r="D23" s="61">
        <f>Spielplan1!$G31</f>
        <v>0</v>
      </c>
      <c r="E23" s="14">
        <f>IF(Spielplan1!$H31="","",Spielplan1!$H31)</f>
      </c>
      <c r="F23" s="14" t="s">
        <v>9</v>
      </c>
      <c r="G23" s="14">
        <f>IF(Spielplan1!$J31="","",Spielplan1!$J31)</f>
      </c>
      <c r="H23" s="55">
        <f t="shared" si="2"/>
      </c>
      <c r="I23" s="55">
        <f t="shared" si="3"/>
      </c>
      <c r="K23" s="62">
        <f>Vorgaben!B8</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Spielplan!$B84&amp;" "&amp;Spielplan!$C84</f>
        <v>34 B</v>
      </c>
      <c r="B24" s="59" t="str">
        <f>Spielplan1!$E34</f>
        <v>B5</v>
      </c>
      <c r="C24" s="60" t="s">
        <v>8</v>
      </c>
      <c r="D24" s="61">
        <f>Spielplan1!$G34</f>
        <v>0</v>
      </c>
      <c r="E24" s="14">
        <f>IF(Spielplan1!$H34="","",Spielplan1!$H34)</f>
      </c>
      <c r="F24" s="14" t="s">
        <v>9</v>
      </c>
      <c r="G24" s="14">
        <f>IF(Spielplan1!$J34="","",Spielplan1!$J34)</f>
      </c>
      <c r="H24" s="55">
        <f t="shared" si="2"/>
      </c>
      <c r="I24" s="55">
        <f t="shared" si="3"/>
      </c>
      <c r="K24" s="62">
        <f>Vorgaben!B9</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Spielplan!$B83&amp;" "&amp;Spielplan!$C83</f>
        <v>24 A</v>
      </c>
      <c r="B25" s="59" t="str">
        <f>Spielplan1!$E32</f>
        <v>A6</v>
      </c>
      <c r="C25" s="60" t="s">
        <v>8</v>
      </c>
      <c r="D25" s="61">
        <f>Spielplan1!$G32</f>
        <v>0</v>
      </c>
      <c r="E25" s="14">
        <f>IF(Spielplan1!$H32="","",Spielplan1!$H32)</f>
      </c>
      <c r="F25" s="14" t="s">
        <v>9</v>
      </c>
      <c r="G25" s="14">
        <f>IF(Spielplan1!$J32="","",Spielplan1!$J32)</f>
      </c>
      <c r="H25" s="55">
        <f t="shared" si="2"/>
      </c>
      <c r="I25" s="55">
        <f t="shared" si="3"/>
      </c>
    </row>
    <row r="26" spans="1:10" ht="12.75">
      <c r="A26" s="67" t="str">
        <f>Spielplan!$B85&amp;" "&amp;Spielplan!$C85</f>
        <v>26 B</v>
      </c>
      <c r="B26" s="59" t="str">
        <f>Spielplan1!$E35</f>
        <v>B6</v>
      </c>
      <c r="C26" s="60" t="s">
        <v>8</v>
      </c>
      <c r="D26" s="61">
        <f>Spielplan1!$G35</f>
        <v>0</v>
      </c>
      <c r="E26" s="14">
        <f>IF(Spielplan1!$H35="","",Spielplan1!$H35)</f>
      </c>
      <c r="F26" s="14" t="s">
        <v>9</v>
      </c>
      <c r="G26" s="14">
        <f>IF(Spielplan1!$J35="","",Spielplan1!$J35)</f>
      </c>
      <c r="H26" s="55">
        <f t="shared" si="2"/>
      </c>
      <c r="I26" s="55">
        <f t="shared" si="3"/>
      </c>
      <c r="J26" s="20"/>
    </row>
    <row r="27" spans="1:9" ht="12.75">
      <c r="A27" s="17" t="str">
        <f>Spielplan!$B90&amp;" "&amp;Spielplan!$C90</f>
        <v>37 A</v>
      </c>
      <c r="B27" s="59">
        <f>Spielplan1!$E36</f>
        <v>0</v>
      </c>
      <c r="C27" s="60" t="s">
        <v>8</v>
      </c>
      <c r="D27" s="61" t="str">
        <f>Spielplan1!$G36</f>
        <v>A2</v>
      </c>
      <c r="E27" s="14">
        <f>IF(Spielplan1!$H36="","",Spielplan1!$H36)</f>
      </c>
      <c r="F27" s="14" t="s">
        <v>9</v>
      </c>
      <c r="G27" s="14">
        <f>IF(Spielplan1!$J36="","",Spielplan1!$J36)</f>
      </c>
      <c r="H27" s="55">
        <f t="shared" si="2"/>
      </c>
      <c r="I27" s="55">
        <f t="shared" si="3"/>
      </c>
    </row>
    <row r="28" spans="1:9" ht="12.75">
      <c r="A28" s="67" t="str">
        <f>Spielplan!$B91&amp;" "&amp;Spielplan!$C91</f>
        <v>40 B</v>
      </c>
      <c r="B28" s="59">
        <f>Spielplan1!$E39</f>
        <v>0</v>
      </c>
      <c r="C28" s="60" t="s">
        <v>8</v>
      </c>
      <c r="D28" s="61" t="str">
        <f>Spielplan1!$G39</f>
        <v>B2</v>
      </c>
      <c r="E28" s="14">
        <f>IF(Spielplan1!$H39="","",Spielplan1!$H39)</f>
      </c>
      <c r="F28" s="14" t="s">
        <v>9</v>
      </c>
      <c r="G28" s="14">
        <f>IF(Spielplan1!$J39="","",Spielplan1!$J39)</f>
      </c>
      <c r="H28" s="55">
        <f t="shared" si="2"/>
      </c>
      <c r="I28" s="55">
        <f t="shared" si="3"/>
      </c>
    </row>
    <row r="29" spans="1:9" ht="12.75">
      <c r="A29" s="17" t="str">
        <f>Spielplan!$B60&amp;" "&amp;Spielplan!$C60</f>
        <v>34 A</v>
      </c>
      <c r="B29" s="59" t="str">
        <f>Spielplan1!$E37</f>
        <v>A5</v>
      </c>
      <c r="C29" s="60" t="s">
        <v>8</v>
      </c>
      <c r="D29" s="61" t="str">
        <f>Spielplan1!$G37</f>
        <v>A3</v>
      </c>
      <c r="E29" s="14">
        <f>IF(Spielplan1!$H37="","",Spielplan1!$H37)</f>
      </c>
      <c r="F29" s="14" t="s">
        <v>9</v>
      </c>
      <c r="G29" s="14">
        <f>IF(Spielplan1!$J37="","",Spielplan1!$J37)</f>
      </c>
      <c r="H29" s="55">
        <f t="shared" si="2"/>
      </c>
      <c r="I29" s="55">
        <f t="shared" si="3"/>
      </c>
    </row>
    <row r="30" spans="1:9" ht="12.75">
      <c r="A30" s="67" t="str">
        <f>Spielplan!$B61&amp;" "&amp;Spielplan!$C61</f>
        <v>35 B</v>
      </c>
      <c r="B30" s="59" t="str">
        <f>Spielplan1!$E40</f>
        <v>B5</v>
      </c>
      <c r="C30" s="60" t="s">
        <v>8</v>
      </c>
      <c r="D30" s="61" t="str">
        <f>Spielplan1!$G40</f>
        <v>B3</v>
      </c>
      <c r="E30" s="14">
        <f>IF(Spielplan1!$H40="","",Spielplan1!$H40)</f>
      </c>
      <c r="F30" s="14" t="s">
        <v>9</v>
      </c>
      <c r="G30" s="14">
        <f>IF(Spielplan1!$J40="","",Spielplan1!$J40)</f>
      </c>
      <c r="H30" s="55">
        <f t="shared" si="2"/>
      </c>
      <c r="I30" s="55">
        <f t="shared" si="3"/>
      </c>
    </row>
    <row r="31" spans="1:9" ht="12.75">
      <c r="A31" s="17" t="str">
        <f>Spielplan!$B63&amp;" "&amp;Spielplan!$C63</f>
        <v>37 A</v>
      </c>
      <c r="B31" s="59" t="str">
        <f>Spielplan1!$E38</f>
        <v>A6</v>
      </c>
      <c r="C31" s="60" t="s">
        <v>8</v>
      </c>
      <c r="D31" s="61" t="str">
        <f>Spielplan1!$G38</f>
        <v>A1</v>
      </c>
      <c r="E31" s="14">
        <f>IF(Spielplan1!$H38="","",Spielplan1!$H38)</f>
      </c>
      <c r="F31" s="14" t="s">
        <v>9</v>
      </c>
      <c r="G31" s="14">
        <f>IF(Spielplan1!$J38="","",Spielplan1!$J38)</f>
      </c>
      <c r="H31" s="55">
        <f t="shared" si="2"/>
      </c>
      <c r="I31" s="55">
        <f t="shared" si="3"/>
      </c>
    </row>
    <row r="32" spans="1:9" ht="12.75">
      <c r="A32" s="67" t="str">
        <f>Spielplan!$B64&amp;" "&amp;Spielplan!$C64</f>
        <v>38 B</v>
      </c>
      <c r="B32" s="59" t="str">
        <f>Spielplan1!$E41</f>
        <v>B6</v>
      </c>
      <c r="C32" s="60" t="s">
        <v>8</v>
      </c>
      <c r="D32" s="61" t="str">
        <f>Spielplan1!$G41</f>
        <v>B1</v>
      </c>
      <c r="E32" s="14">
        <f>IF(Spielplan1!$H41="","",Spielplan1!$H41)</f>
      </c>
      <c r="F32" s="14" t="s">
        <v>9</v>
      </c>
      <c r="G32" s="14">
        <f>IF(Spielplan1!$J41="","",Spielplan1!$J41)</f>
      </c>
      <c r="H32" s="55">
        <f t="shared" si="2"/>
      </c>
      <c r="I32" s="55">
        <f t="shared" si="3"/>
      </c>
    </row>
    <row r="33" spans="1:9" ht="12.75">
      <c r="A33" s="17" t="str">
        <f>Spielplan!$B94&amp;" "&amp;Spielplan!$C94</f>
        <v>34 A</v>
      </c>
      <c r="B33" s="59" t="str">
        <f>Spielplan1!$E42</f>
        <v>A4</v>
      </c>
      <c r="C33" s="60" t="s">
        <v>8</v>
      </c>
      <c r="D33" s="61">
        <f>Spielplan1!$G42</f>
        <v>0</v>
      </c>
      <c r="E33" s="14">
        <f>IF(Spielplan1!$H42="","",Spielplan1!$H42)</f>
      </c>
      <c r="F33" s="14" t="s">
        <v>9</v>
      </c>
      <c r="G33" s="14">
        <f>IF(Spielplan1!$J42="","",Spielplan1!$J42)</f>
      </c>
      <c r="H33" s="55">
        <f t="shared" si="2"/>
      </c>
      <c r="I33" s="55">
        <f t="shared" si="3"/>
      </c>
    </row>
    <row r="34" spans="1:9" ht="12.75">
      <c r="A34" s="67" t="str">
        <f>Spielplan!$B100&amp;" "&amp;Spielplan!$C100</f>
        <v>38 B</v>
      </c>
      <c r="B34" s="59" t="str">
        <f>Spielplan1!$E46</f>
        <v>B4</v>
      </c>
      <c r="C34" s="60" t="s">
        <v>8</v>
      </c>
      <c r="D34" s="61">
        <f>Spielplan1!$G46</f>
        <v>0</v>
      </c>
      <c r="E34" s="14">
        <f>IF(Spielplan1!$H46="","",Spielplan1!$H46)</f>
      </c>
      <c r="F34" s="14" t="s">
        <v>9</v>
      </c>
      <c r="G34" s="14">
        <f>IF(Spielplan1!$J46="","",Spielplan1!$J46)</f>
      </c>
      <c r="H34" s="55">
        <f t="shared" si="2"/>
      </c>
      <c r="I34" s="55">
        <f t="shared" si="3"/>
      </c>
    </row>
    <row r="35" spans="1:9" ht="12.75">
      <c r="A35" s="17" t="str">
        <f>Spielplan!$B38&amp;" "&amp;Spielplan!$C38</f>
        <v>13 A</v>
      </c>
      <c r="B35" s="59" t="str">
        <f>Spielplan1!$E44</f>
        <v>A2</v>
      </c>
      <c r="C35" s="60" t="s">
        <v>8</v>
      </c>
      <c r="D35" s="61" t="str">
        <f>Spielplan1!$G44</f>
        <v>A5</v>
      </c>
      <c r="E35" s="14">
        <f>IF(Spielplan1!$H44="","",Spielplan1!$H44)</f>
      </c>
      <c r="F35" s="14" t="s">
        <v>9</v>
      </c>
      <c r="G35" s="14">
        <f>IF(Spielplan1!$J44="","",Spielplan1!$J44)</f>
      </c>
      <c r="H35" s="55">
        <f t="shared" si="2"/>
      </c>
      <c r="I35" s="55">
        <f t="shared" si="3"/>
      </c>
    </row>
    <row r="36" spans="1:9" ht="12.75">
      <c r="A36" s="67" t="str">
        <f>Spielplan!$B39&amp;" "&amp;Spielplan!$C39</f>
        <v>14 B</v>
      </c>
      <c r="B36" s="59" t="str">
        <f>Spielplan1!$E45</f>
        <v>B2</v>
      </c>
      <c r="C36" s="60" t="s">
        <v>8</v>
      </c>
      <c r="D36" s="61" t="str">
        <f>Spielplan1!$G45</f>
        <v>B5</v>
      </c>
      <c r="E36" s="14">
        <f>IF(Spielplan1!$H45="","",Spielplan1!$H45)</f>
      </c>
      <c r="F36" s="14" t="s">
        <v>9</v>
      </c>
      <c r="G36" s="14">
        <f>IF(Spielplan1!$J45="","",Spielplan1!$J45)</f>
      </c>
      <c r="H36" s="55">
        <f t="shared" si="2"/>
      </c>
      <c r="I36" s="55">
        <f t="shared" si="3"/>
      </c>
    </row>
    <row r="37" spans="1:9" ht="12.75">
      <c r="A37" s="17" t="str">
        <f>Spielplan!$B95&amp;" "&amp;Spielplan!$C95</f>
        <v>47 A</v>
      </c>
      <c r="B37" s="59">
        <f>Spielplan1!$E43</f>
        <v>0</v>
      </c>
      <c r="C37" s="60" t="s">
        <v>8</v>
      </c>
      <c r="D37" s="61" t="str">
        <f>Spielplan1!$G43</f>
        <v>A3</v>
      </c>
      <c r="E37" s="14">
        <f>IF(Spielplan1!$H43="","",Spielplan1!$H43)</f>
      </c>
      <c r="F37" s="14" t="s">
        <v>9</v>
      </c>
      <c r="G37" s="14">
        <f>IF(Spielplan1!$J43="","",Spielplan1!$J43)</f>
      </c>
      <c r="H37" s="55">
        <f t="shared" si="2"/>
      </c>
      <c r="I37" s="55">
        <f t="shared" si="3"/>
      </c>
    </row>
    <row r="38" spans="1:9" ht="12.75">
      <c r="A38" s="67" t="str">
        <f>Spielplan!$B101&amp;" "&amp;Spielplan!$C101</f>
        <v>53 B</v>
      </c>
      <c r="B38" s="59">
        <f>Spielplan1!$E47</f>
        <v>0</v>
      </c>
      <c r="C38" s="60" t="s">
        <v>8</v>
      </c>
      <c r="D38" s="61" t="str">
        <f>Spielplan1!$G47</f>
        <v>B3</v>
      </c>
      <c r="E38" s="14">
        <f>IF(Spielplan1!$H47="","",Spielplan1!$H47)</f>
      </c>
      <c r="F38" s="14" t="s">
        <v>9</v>
      </c>
      <c r="G38" s="14">
        <f>IF(Spielplan1!$J47="","",Spielplan1!$J47)</f>
      </c>
      <c r="H38" s="55">
        <f t="shared" si="2"/>
      </c>
      <c r="I38" s="55">
        <f t="shared" si="3"/>
      </c>
    </row>
    <row r="39" spans="1:9" ht="12.75">
      <c r="A39" s="17" t="str">
        <f>Spielplan!$B41&amp;" "&amp;Spielplan!$C41</f>
        <v>16 A</v>
      </c>
      <c r="B39" s="59" t="str">
        <f>Spielplan1!$E48</f>
        <v>A4</v>
      </c>
      <c r="C39" s="60" t="s">
        <v>8</v>
      </c>
      <c r="D39" s="61" t="str">
        <f>Spielplan1!$G48</f>
        <v>A6</v>
      </c>
      <c r="E39" s="14">
        <f>IF(Spielplan1!$H48="","",Spielplan1!$H48)</f>
      </c>
      <c r="F39" s="14" t="s">
        <v>9</v>
      </c>
      <c r="G39" s="14">
        <f>IF(Spielplan1!$J48="","",Spielplan1!$J48)</f>
      </c>
      <c r="H39" s="55">
        <f t="shared" si="2"/>
      </c>
      <c r="I39" s="55">
        <f t="shared" si="3"/>
      </c>
    </row>
    <row r="40" spans="1:9" ht="12.75">
      <c r="A40" s="67" t="str">
        <f>Spielplan!$B42&amp;" "&amp;Spielplan!$C42</f>
        <v>17 B</v>
      </c>
      <c r="B40" s="59" t="str">
        <f>Spielplan1!$E52</f>
        <v>B4</v>
      </c>
      <c r="C40" s="60" t="s">
        <v>8</v>
      </c>
      <c r="D40" s="61" t="str">
        <f>Spielplan1!$G52</f>
        <v>B6</v>
      </c>
      <c r="E40" s="14">
        <f>IF(Spielplan1!$H52="","",Spielplan1!$H52)</f>
      </c>
      <c r="F40" s="14" t="s">
        <v>9</v>
      </c>
      <c r="G40" s="14">
        <f>IF(Spielplan1!$J52="","",Spielplan1!$J52)</f>
      </c>
      <c r="H40" s="55">
        <f t="shared" si="2"/>
      </c>
      <c r="I40" s="55">
        <f t="shared" si="3"/>
      </c>
    </row>
    <row r="41" spans="1:9" ht="12.75">
      <c r="A41" s="17" t="str">
        <f>Spielplan!$B106&amp;" "&amp;Spielplan!$C106</f>
        <v>42 A</v>
      </c>
      <c r="B41" s="59" t="str">
        <f>Spielplan1!$E50</f>
        <v>A1</v>
      </c>
      <c r="C41" s="60" t="s">
        <v>8</v>
      </c>
      <c r="D41" s="61">
        <f>Spielplan1!$G50</f>
        <v>0</v>
      </c>
      <c r="E41" s="14">
        <f>IF(Spielplan1!$H50="","",Spielplan1!$H50)</f>
      </c>
      <c r="F41" s="14" t="s">
        <v>9</v>
      </c>
      <c r="G41" s="14">
        <f>IF(Spielplan1!$J50="","",Spielplan1!$J50)</f>
      </c>
      <c r="H41" s="55">
        <f t="shared" si="2"/>
      </c>
      <c r="I41" s="55">
        <f t="shared" si="3"/>
      </c>
    </row>
    <row r="42" spans="1:9" ht="12.75">
      <c r="A42" s="67" t="str">
        <f>Spielplan!$B107&amp;" "&amp;Spielplan!$C107</f>
        <v>43 B</v>
      </c>
      <c r="B42" s="59" t="str">
        <f>Spielplan1!$E51</f>
        <v>B1</v>
      </c>
      <c r="C42" s="60" t="s">
        <v>8</v>
      </c>
      <c r="D42" s="61">
        <f>Spielplan1!$G51</f>
        <v>0</v>
      </c>
      <c r="E42" s="14">
        <f>IF(Spielplan1!$H51="","",Spielplan1!$H51)</f>
      </c>
      <c r="F42" s="14" t="s">
        <v>9</v>
      </c>
      <c r="G42" s="14">
        <f>IF(Spielplan1!$J51="","",Spielplan1!$J51)</f>
      </c>
      <c r="H42" s="55">
        <f t="shared" si="2"/>
      </c>
      <c r="I42" s="55">
        <f t="shared" si="3"/>
      </c>
    </row>
    <row r="43" spans="1:9" ht="12.75">
      <c r="A43" s="17" t="str">
        <f>Spielplan!$B105&amp;" "&amp;Spielplan!$C105</f>
        <v>43 A</v>
      </c>
      <c r="B43" s="59" t="str">
        <f>Spielplan1!$E49</f>
        <v>A5</v>
      </c>
      <c r="C43" s="60" t="s">
        <v>8</v>
      </c>
      <c r="D43" s="61" t="str">
        <f>Spielplan1!$G49</f>
        <v>A4</v>
      </c>
      <c r="E43" s="14">
        <f>IF(Spielplan1!$H49="","",Spielplan1!$H49)</f>
      </c>
      <c r="F43" s="14" t="s">
        <v>9</v>
      </c>
      <c r="G43" s="14">
        <f>IF(Spielplan1!$J49="","",Spielplan1!$J49)</f>
        <v>0</v>
      </c>
      <c r="H43" s="55">
        <f t="shared" si="2"/>
      </c>
      <c r="I43" s="55">
        <f t="shared" si="3"/>
      </c>
    </row>
    <row r="44" spans="1:9" ht="12.75">
      <c r="A44" s="67" t="str">
        <f>Spielplan!$B108&amp;" "&amp;Spielplan!$C108</f>
        <v>44 B</v>
      </c>
      <c r="B44" s="59" t="str">
        <f>Spielplan1!$E53</f>
        <v>B5</v>
      </c>
      <c r="C44" s="60" t="s">
        <v>8</v>
      </c>
      <c r="D44" s="61" t="str">
        <f>Spielplan1!$G53</f>
        <v>B4</v>
      </c>
      <c r="E44" s="14">
        <f>IF(Spielplan1!$H53="","",Spielplan1!$H53)</f>
      </c>
      <c r="F44" s="14" t="s">
        <v>9</v>
      </c>
      <c r="G44" s="14">
        <f>IF(Spielplan1!$J53="","",Spielplan1!$J53)</f>
        <v>0</v>
      </c>
      <c r="H44" s="55">
        <f t="shared" si="2"/>
      </c>
      <c r="I44" s="55">
        <f t="shared" si="3"/>
      </c>
    </row>
    <row r="45" spans="1:9" ht="12.75">
      <c r="A45" s="17"/>
      <c r="B45" s="59"/>
      <c r="C45" s="60"/>
      <c r="D45" s="61"/>
      <c r="E45" s="14"/>
      <c r="F45" s="14"/>
      <c r="G45" s="14"/>
      <c r="H45" s="55"/>
      <c r="I45" s="55"/>
    </row>
    <row r="46" spans="1:9" ht="12.75">
      <c r="A46" s="17" t="str">
        <f>Spielplan!$B57&amp;" "&amp;Spielplan!$C57</f>
        <v>31 A</v>
      </c>
      <c r="B46" s="59" t="str">
        <f>Spielplan1!$E54</f>
        <v>A2</v>
      </c>
      <c r="C46" s="60" t="s">
        <v>8</v>
      </c>
      <c r="D46" s="61" t="str">
        <f>Spielplan1!$G54</f>
        <v>A6</v>
      </c>
      <c r="E46" s="14">
        <f>IF(Spielplan1!$H54="","",Spielplan1!$H54)</f>
      </c>
      <c r="F46" s="14" t="s">
        <v>9</v>
      </c>
      <c r="G46" s="14">
        <f>IF(Spielplan1!$J54="","",Spielplan1!$J54)</f>
      </c>
      <c r="H46" s="55">
        <f aca="true" t="shared" si="6" ref="H46:H59">IF(OR($E46="",$G46=""),"",IF(E46&gt;G46,3,IF(E46=G46,1,0)))</f>
      </c>
      <c r="I46" s="55">
        <f aca="true" t="shared" si="7" ref="I46:I59">IF(OR($E46="",$G46=""),"",IF(G46&gt;E46,3,IF(E46=G46,1,0)))</f>
      </c>
    </row>
    <row r="47" spans="1:9" ht="12.75">
      <c r="A47" s="67" t="str">
        <f>Spielplan!$B58&amp;" "&amp;Spielplan!$C58</f>
        <v>32 B</v>
      </c>
      <c r="B47" s="59" t="str">
        <f>Spielplan1!$E58</f>
        <v>B2</v>
      </c>
      <c r="C47" s="60" t="s">
        <v>8</v>
      </c>
      <c r="D47" s="61" t="str">
        <f>Spielplan1!$G58</f>
        <v>B6</v>
      </c>
      <c r="E47" s="14">
        <f>IF(Spielplan1!$H58="","",Spielplan1!$H58)</f>
      </c>
      <c r="F47" s="14" t="s">
        <v>9</v>
      </c>
      <c r="G47" s="14">
        <f>IF(Spielplan1!$J58="","",Spielplan1!$J58)</f>
      </c>
      <c r="H47" s="55">
        <f t="shared" si="6"/>
      </c>
      <c r="I47" s="55">
        <f t="shared" si="7"/>
      </c>
    </row>
    <row r="48" spans="1:9" ht="12.75">
      <c r="A48" s="17" t="str">
        <f>Spielplan!$B112&amp;" "&amp;Spielplan!$C112</f>
        <v>65 A</v>
      </c>
      <c r="B48" s="59" t="str">
        <f>Spielplan1!$E55</f>
        <v>A1</v>
      </c>
      <c r="C48" s="60" t="s">
        <v>8</v>
      </c>
      <c r="D48" s="61">
        <f>Spielplan1!$G55</f>
        <v>0</v>
      </c>
      <c r="E48" s="14">
        <f>IF(Spielplan1!$H55="","",Spielplan1!$H55)</f>
      </c>
      <c r="F48" s="14" t="s">
        <v>9</v>
      </c>
      <c r="G48" s="14">
        <f>IF(Spielplan1!$J55="","",Spielplan1!$J55)</f>
      </c>
      <c r="H48" s="55">
        <f t="shared" si="6"/>
      </c>
      <c r="I48" s="55">
        <f t="shared" si="7"/>
      </c>
    </row>
    <row r="49" spans="1:9" ht="12.75">
      <c r="A49" s="67" t="str">
        <f>Spielplan!$B117&amp;" "&amp;Spielplan!$C117</f>
        <v>69 B</v>
      </c>
      <c r="B49" s="59" t="str">
        <f>Spielplan1!$E57</f>
        <v>B1</v>
      </c>
      <c r="C49" s="60" t="s">
        <v>8</v>
      </c>
      <c r="D49" s="61">
        <f>Spielplan1!$G57</f>
        <v>0</v>
      </c>
      <c r="E49" s="14">
        <f>IF(Spielplan1!$H57="","",Spielplan1!$H57)</f>
      </c>
      <c r="F49" s="14" t="s">
        <v>9</v>
      </c>
      <c r="G49" s="14">
        <f>IF(Spielplan1!$J57="","",Spielplan1!$J57)</f>
      </c>
      <c r="H49" s="55">
        <f t="shared" si="6"/>
      </c>
      <c r="I49" s="55">
        <f t="shared" si="7"/>
      </c>
    </row>
    <row r="50" spans="1:9" ht="12.75">
      <c r="A50" s="17" t="str">
        <f>Spielplan!$B116&amp;" "&amp;Spielplan!$C116</f>
        <v>51 A</v>
      </c>
      <c r="B50" s="59">
        <f>Spielplan1!$E56</f>
        <v>0</v>
      </c>
      <c r="C50" s="60" t="s">
        <v>8</v>
      </c>
      <c r="D50" s="61" t="str">
        <f>Spielplan1!$G56</f>
        <v>A3</v>
      </c>
      <c r="E50" s="14">
        <f>IF(Spielplan1!$H56="","",Spielplan1!$H56)</f>
      </c>
      <c r="F50" s="14" t="s">
        <v>9</v>
      </c>
      <c r="G50" s="14">
        <f>IF(Spielplan1!$J56="","",Spielplan1!$J56)</f>
      </c>
      <c r="H50" s="55">
        <f t="shared" si="6"/>
      </c>
      <c r="I50" s="55">
        <f t="shared" si="7"/>
      </c>
    </row>
    <row r="51" spans="1:9" ht="12.75">
      <c r="A51" s="67" t="str">
        <f>Spielplan!$B118&amp;" "&amp;Spielplan!$C118</f>
        <v>53 B</v>
      </c>
      <c r="B51" s="59">
        <f>Spielplan1!$E59</f>
        <v>0</v>
      </c>
      <c r="C51" s="60" t="s">
        <v>8</v>
      </c>
      <c r="D51" s="61" t="str">
        <f>Spielplan1!$G59</f>
        <v>B3</v>
      </c>
      <c r="E51" s="14">
        <f>IF(Spielplan1!$H59="","",Spielplan1!$H59)</f>
      </c>
      <c r="F51" s="14" t="s">
        <v>9</v>
      </c>
      <c r="G51" s="14">
        <f>IF(Spielplan1!$J59="","",Spielplan1!$J59)</f>
      </c>
      <c r="H51" s="55">
        <f t="shared" si="6"/>
      </c>
      <c r="I51" s="55">
        <f t="shared" si="7"/>
      </c>
    </row>
    <row r="52" spans="1:9" ht="12.75">
      <c r="A52" s="17" t="str">
        <f>Spielplan!$B123&amp;" "&amp;Spielplan!$C123</f>
        <v>73 A</v>
      </c>
      <c r="B52" s="59">
        <f>Spielplan1!$E60</f>
        <v>0</v>
      </c>
      <c r="C52" s="60" t="s">
        <v>8</v>
      </c>
      <c r="D52" s="61" t="str">
        <f>Spielplan1!$G60</f>
        <v>A4</v>
      </c>
      <c r="E52" s="14">
        <f>IF(Spielplan1!$H60="","",Spielplan1!$H60)</f>
      </c>
      <c r="F52" s="14" t="s">
        <v>9</v>
      </c>
      <c r="G52" s="14">
        <f>IF(Spielplan1!$J60="","",Spielplan1!$J60)</f>
      </c>
      <c r="H52" s="55">
        <f t="shared" si="6"/>
      </c>
      <c r="I52" s="55">
        <f t="shared" si="7"/>
      </c>
    </row>
    <row r="53" spans="1:9" ht="12.75">
      <c r="A53" s="67" t="str">
        <f>Spielplan!$B128&amp;" "&amp;Spielplan!$C128</f>
        <v>80 B</v>
      </c>
      <c r="B53" s="59">
        <f>Spielplan1!$E64</f>
        <v>0</v>
      </c>
      <c r="C53" s="60" t="s">
        <v>8</v>
      </c>
      <c r="D53" s="61" t="str">
        <f>Spielplan1!$G64</f>
        <v>B4</v>
      </c>
      <c r="E53" s="14">
        <f>IF(Spielplan1!$H64="","",Spielplan1!$H64)</f>
      </c>
      <c r="F53" s="14" t="s">
        <v>9</v>
      </c>
      <c r="G53" s="14">
        <f>IF(Spielplan1!$J64="","",Spielplan1!$J64)</f>
      </c>
      <c r="H53" s="55">
        <f t="shared" si="6"/>
      </c>
      <c r="I53" s="55">
        <f t="shared" si="7"/>
      </c>
    </row>
    <row r="54" spans="1:9" ht="12.75">
      <c r="A54" s="17" t="str">
        <f>Spielplan!$B44&amp;" "&amp;Spielplan!$C44</f>
        <v>19 A</v>
      </c>
      <c r="B54" s="59" t="str">
        <f>Spielplan1!$E61</f>
        <v>A1</v>
      </c>
      <c r="C54" s="60" t="s">
        <v>8</v>
      </c>
      <c r="D54" s="61" t="str">
        <f>Spielplan1!$G61</f>
        <v>A5</v>
      </c>
      <c r="E54" s="14">
        <f>IF(Spielplan1!$H61="","",Spielplan1!$H61)</f>
      </c>
      <c r="F54" s="14" t="s">
        <v>9</v>
      </c>
      <c r="G54" s="14">
        <f>IF(Spielplan1!$J61="","",Spielplan1!$J61)</f>
      </c>
      <c r="H54" s="55">
        <f t="shared" si="6"/>
      </c>
      <c r="I54" s="55">
        <f t="shared" si="7"/>
      </c>
    </row>
    <row r="55" spans="1:9" ht="12.75">
      <c r="A55" s="67" t="str">
        <f>Spielplan!$B45&amp;" "&amp;Spielplan!$C45</f>
        <v>20 B</v>
      </c>
      <c r="B55" s="59" t="str">
        <f>Spielplan1!$E63</f>
        <v>B1</v>
      </c>
      <c r="C55" s="60" t="s">
        <v>8</v>
      </c>
      <c r="D55" s="61" t="str">
        <f>Spielplan1!$G63</f>
        <v>B5</v>
      </c>
      <c r="E55" s="14">
        <f>IF(Spielplan1!$H63="","",Spielplan1!$H63)</f>
      </c>
      <c r="F55" s="14" t="s">
        <v>9</v>
      </c>
      <c r="G55" s="14">
        <f>IF(Spielplan1!$J63="","",Spielplan1!$J63)</f>
      </c>
      <c r="H55" s="55">
        <f t="shared" si="6"/>
      </c>
      <c r="I55" s="55">
        <f t="shared" si="7"/>
      </c>
    </row>
    <row r="56" spans="1:9" ht="12.75">
      <c r="A56" s="17" t="str">
        <f>Spielplan!$B124&amp;" "&amp;Spielplan!$C124</f>
        <v>56 A</v>
      </c>
      <c r="B56" s="59">
        <f>Spielplan1!$E62</f>
        <v>0</v>
      </c>
      <c r="C56" s="60" t="s">
        <v>8</v>
      </c>
      <c r="D56" s="61" t="str">
        <f>Spielplan1!$G62</f>
        <v>A2</v>
      </c>
      <c r="E56" s="14">
        <f>IF(Spielplan1!$H62="","",Spielplan1!$H62)</f>
      </c>
      <c r="F56" s="14" t="s">
        <v>9</v>
      </c>
      <c r="G56" s="14">
        <f>IF(Spielplan1!$J62="","",Spielplan1!$J62)</f>
      </c>
      <c r="H56" s="55">
        <f t="shared" si="6"/>
      </c>
      <c r="I56" s="55">
        <f t="shared" si="7"/>
      </c>
    </row>
    <row r="57" spans="1:9" ht="12.75">
      <c r="A57" s="67" t="str">
        <f>Spielplan!$B129&amp;" "&amp;Spielplan!$C129</f>
        <v>60 B</v>
      </c>
      <c r="B57" s="59">
        <f>Spielplan1!$E65</f>
        <v>0</v>
      </c>
      <c r="C57" s="60" t="s">
        <v>8</v>
      </c>
      <c r="D57" s="61" t="str">
        <f>Spielplan1!$G65</f>
        <v>B2</v>
      </c>
      <c r="E57" s="14">
        <f>IF(Spielplan1!$H65="","",Spielplan1!$H65)</f>
      </c>
      <c r="F57" s="14" t="s">
        <v>9</v>
      </c>
      <c r="G57" s="14">
        <f>IF(Spielplan1!$J65="","",Spielplan1!$J65)</f>
      </c>
      <c r="H57" s="55">
        <f t="shared" si="6"/>
      </c>
      <c r="I57" s="55">
        <f t="shared" si="7"/>
      </c>
    </row>
    <row r="58" spans="1:9" ht="12.75">
      <c r="A58" s="17" t="str">
        <f>Spielplan!$B51&amp;" "&amp;Spielplan!$C51</f>
        <v>25 A</v>
      </c>
      <c r="B58" s="59" t="str">
        <f>Spielplan1!$E66</f>
        <v>A3</v>
      </c>
      <c r="C58" s="60" t="s">
        <v>8</v>
      </c>
      <c r="D58" s="61" t="str">
        <f>Spielplan1!$G66</f>
        <v>A6</v>
      </c>
      <c r="E58" s="14">
        <f>IF(Spielplan1!$H66="","",Spielplan1!$H66)</f>
      </c>
      <c r="F58" s="14" t="s">
        <v>9</v>
      </c>
      <c r="G58" s="14">
        <f>IF(Spielplan1!$J66="","",Spielplan1!$J66)</f>
      </c>
      <c r="H58" s="55">
        <f t="shared" si="6"/>
      </c>
      <c r="I58" s="55">
        <f t="shared" si="7"/>
      </c>
    </row>
    <row r="59" spans="1:9" ht="12.75">
      <c r="A59" s="67" t="str">
        <f>Spielplan!$B52&amp;" "&amp;Spielplan!$C52</f>
        <v>26 B</v>
      </c>
      <c r="B59" s="59" t="str">
        <f>Spielplan1!$E67</f>
        <v>B3</v>
      </c>
      <c r="C59" s="60" t="s">
        <v>8</v>
      </c>
      <c r="D59" s="61" t="str">
        <f>Spielplan1!$G67</f>
        <v>B6</v>
      </c>
      <c r="E59" s="14">
        <f>IF(Spielplan1!$H67="","",Spielplan1!$H67)</f>
      </c>
      <c r="F59" s="14" t="s">
        <v>9</v>
      </c>
      <c r="G59" s="14">
        <f>IF(Spielplan1!$J67="","",Spielplan1!$J67)</f>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R3" sqref="R3"/>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89" t="s">
        <v>7</v>
      </c>
      <c r="F2" s="289"/>
      <c r="G2" s="289"/>
      <c r="H2" s="54" t="s">
        <v>18</v>
      </c>
      <c r="I2" s="54" t="s">
        <v>19</v>
      </c>
      <c r="J2" s="15"/>
      <c r="K2" s="149" t="s">
        <v>66</v>
      </c>
      <c r="L2" s="16" t="s">
        <v>20</v>
      </c>
      <c r="M2" s="16" t="s">
        <v>0</v>
      </c>
      <c r="N2" s="290" t="s">
        <v>1</v>
      </c>
      <c r="O2" s="290"/>
      <c r="P2" s="290"/>
      <c r="Q2" s="16" t="s">
        <v>21</v>
      </c>
      <c r="R2" s="11" t="s">
        <v>25</v>
      </c>
      <c r="S2" s="10" t="s">
        <v>22</v>
      </c>
      <c r="T2" s="10" t="s">
        <v>23</v>
      </c>
      <c r="U2" s="10" t="s">
        <v>24</v>
      </c>
      <c r="V2" s="10" t="s">
        <v>30</v>
      </c>
      <c r="W2" s="10" t="s">
        <v>31</v>
      </c>
      <c r="X2" s="10" t="s">
        <v>32</v>
      </c>
      <c r="Y2" s="10" t="s">
        <v>33</v>
      </c>
    </row>
    <row r="3" spans="1:25" ht="12.75">
      <c r="A3" s="17" t="str">
        <f>Spielplan2!$B12&amp;" "&amp;Spielplan2!$C12</f>
        <v>1 C</v>
      </c>
      <c r="B3" s="59" t="str">
        <f>Spielplan2!$E12</f>
        <v>C1</v>
      </c>
      <c r="C3" s="60" t="s">
        <v>8</v>
      </c>
      <c r="D3" s="61" t="str">
        <f>Spielplan2!$G12</f>
        <v>C2</v>
      </c>
      <c r="E3" s="14">
        <f>IF(Spielplan2!$H12="","",Spielplan2!$H12)</f>
      </c>
      <c r="F3" s="14" t="s">
        <v>9</v>
      </c>
      <c r="G3" s="14">
        <f>IF(Spielplan2!$J12="","",Spielplan2!$J12)</f>
      </c>
      <c r="H3" s="55">
        <f>IF(OR($E3="",$G3=""),"",IF(E3&gt;G3,3,IF(E3=G3,1,0)))</f>
      </c>
      <c r="I3" s="55">
        <f>IF(OR($E3="",$G3=""),"",IF(G3&gt;E3,3,IF(E3=G3,1,0)))</f>
      </c>
      <c r="K3" s="62" t="str">
        <f>Vorgaben!A11</f>
        <v>C1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Spielplan2!$B15&amp;" "&amp;Spielplan2!$C15</f>
        <v>4 D</v>
      </c>
      <c r="B4" s="59">
        <f>Spielplan2!$E15</f>
        <v>0</v>
      </c>
      <c r="C4" s="60" t="s">
        <v>8</v>
      </c>
      <c r="D4" s="61">
        <f>Spielplan2!$G15</f>
        <v>0</v>
      </c>
      <c r="E4" s="14">
        <f>IF(Spielplan2!$H15="","",Spielplan2!$H15)</f>
      </c>
      <c r="F4" s="14" t="s">
        <v>9</v>
      </c>
      <c r="G4" s="14">
        <f>IF(Spielplan2!$J15="","",Spielplan2!$J15)</f>
      </c>
      <c r="H4" s="55">
        <f aca="true" t="shared" si="2" ref="H4:H59">IF(OR($E4="",$G4=""),"",IF(E4&gt;G4,3,IF(E4=G4,1,0)))</f>
      </c>
      <c r="I4" s="55">
        <f aca="true" t="shared" si="3" ref="I4:I59">IF(OR($E4="",$G4=""),"",IF(G4&gt;E4,3,IF(E4=G4,1,0)))</f>
      </c>
      <c r="K4" s="62" t="str">
        <f>Vorgaben!A12</f>
        <v>C2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Spielplan2!$B13&amp;" "&amp;Spielplan2!$C13</f>
        <v>2 C</v>
      </c>
      <c r="B5" s="59" t="str">
        <f>Spielplan2!$E13</f>
        <v>C3</v>
      </c>
      <c r="C5" s="60" t="s">
        <v>8</v>
      </c>
      <c r="D5" s="61" t="str">
        <f>Spielplan2!$G13</f>
        <v>C4</v>
      </c>
      <c r="E5" s="14">
        <f>IF(Spielplan2!$H13="","",Spielplan2!$H13)</f>
      </c>
      <c r="F5" s="14" t="s">
        <v>9</v>
      </c>
      <c r="G5" s="14">
        <f>IF(Spielplan2!$J13="","",Spielplan2!$J13)</f>
      </c>
      <c r="H5" s="55">
        <f t="shared" si="2"/>
      </c>
      <c r="I5" s="55">
        <f t="shared" si="3"/>
      </c>
      <c r="K5" s="62" t="str">
        <f>Vorgaben!A13</f>
        <v>C3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Spielplan2!$B16&amp;" "&amp;Spielplan2!$C16</f>
        <v>5 D</v>
      </c>
      <c r="B6" s="59">
        <f>Spielplan2!$E16</f>
        <v>0</v>
      </c>
      <c r="C6" s="60" t="s">
        <v>8</v>
      </c>
      <c r="D6" s="61">
        <f>Spielplan2!$G16</f>
        <v>0</v>
      </c>
      <c r="E6" s="14">
        <f>IF(Spielplan2!$H16="","",Spielplan2!$H16)</f>
      </c>
      <c r="F6" s="14" t="s">
        <v>9</v>
      </c>
      <c r="G6" s="14">
        <f>IF(Spielplan2!$J16="","",Spielplan2!$J16)</f>
      </c>
      <c r="H6" s="55">
        <f t="shared" si="2"/>
      </c>
      <c r="I6" s="55">
        <f t="shared" si="3"/>
      </c>
      <c r="K6" s="62" t="str">
        <f>Vorgaben!A14</f>
        <v>C4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Spielplan2!$B14&amp;" "&amp;Spielplan2!$C14</f>
        <v>3 C</v>
      </c>
      <c r="B7" s="59" t="str">
        <f>Spielplan2!$E14</f>
        <v>C5</v>
      </c>
      <c r="C7" s="60" t="s">
        <v>8</v>
      </c>
      <c r="D7" s="61" t="str">
        <f>Spielplan2!$G14</f>
        <v>C6</v>
      </c>
      <c r="E7" s="14">
        <f>IF(Spielplan2!$H14="","",Spielplan2!$H14)</f>
      </c>
      <c r="F7" s="14" t="s">
        <v>9</v>
      </c>
      <c r="G7" s="14">
        <f>IF(Spielplan2!$J14="","",Spielplan2!$J14)</f>
      </c>
      <c r="H7" s="55">
        <f t="shared" si="2"/>
      </c>
      <c r="I7" s="55">
        <f t="shared" si="3"/>
      </c>
      <c r="K7" s="62" t="str">
        <f>Vorgaben!A15</f>
        <v>C5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Spielplan2!$B17&amp;" "&amp;Spielplan2!$C17</f>
        <v>6 D</v>
      </c>
      <c r="B8" s="59">
        <f>Spielplan2!$E17</f>
        <v>0</v>
      </c>
      <c r="C8" s="60" t="s">
        <v>8</v>
      </c>
      <c r="D8" s="61">
        <f>Spielplan2!$G17</f>
        <v>0</v>
      </c>
      <c r="E8" s="14">
        <f>IF(Spielplan2!$H17="","",Spielplan2!$H17)</f>
      </c>
      <c r="F8" s="14" t="s">
        <v>9</v>
      </c>
      <c r="G8" s="14">
        <f>IF(Spielplan2!$J17="","",Spielplan2!$J17)</f>
      </c>
      <c r="H8" s="55">
        <f t="shared" si="2"/>
      </c>
      <c r="I8" s="55">
        <f t="shared" si="3"/>
      </c>
      <c r="K8" s="62" t="str">
        <f>Vorgaben!A16</f>
        <v>C6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Spielplan2!$B18&amp;" "&amp;Spielplan2!$C18</f>
        <v>7 C</v>
      </c>
      <c r="B9" s="59">
        <f>Spielplan2!$E18</f>
        <v>0</v>
      </c>
      <c r="C9" s="60" t="s">
        <v>8</v>
      </c>
      <c r="D9" s="61">
        <f>Spielplan2!$G18</f>
        <v>0</v>
      </c>
      <c r="E9" s="14">
        <f>IF(Spielplan2!$H18="","",Spielplan2!$H18)</f>
      </c>
      <c r="F9" s="14" t="s">
        <v>9</v>
      </c>
      <c r="G9" s="14">
        <f>IF(Spielplan2!$J18="","",Spielplan2!$J18)</f>
      </c>
      <c r="H9" s="55">
        <f t="shared" si="2"/>
      </c>
      <c r="I9" s="55">
        <f t="shared" si="3"/>
      </c>
      <c r="K9" s="62">
        <f>Vorgaben!A17</f>
        <v>0</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Spielplan2!$B21&amp;" "&amp;Spielplan2!$C21</f>
        <v>10 D</v>
      </c>
      <c r="B10" s="59">
        <f>Spielplan2!$E21</f>
        <v>0</v>
      </c>
      <c r="C10" s="60" t="s">
        <v>8</v>
      </c>
      <c r="D10" s="61">
        <f>Spielplan2!$G21</f>
        <v>0</v>
      </c>
      <c r="E10" s="14">
        <f>IF(Spielplan2!$H21="","",Spielplan2!$H21)</f>
      </c>
      <c r="F10" s="14" t="s">
        <v>9</v>
      </c>
      <c r="G10" s="14">
        <f>IF(Spielplan2!$J21="","",Spielplan2!$J21)</f>
      </c>
      <c r="H10" s="55">
        <f t="shared" si="2"/>
      </c>
      <c r="I10" s="55">
        <f t="shared" si="3"/>
      </c>
      <c r="K10" s="62">
        <f>Vorgaben!A18</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Spielplan2!$B19&amp;" "&amp;Spielplan2!$C19</f>
        <v>8 C</v>
      </c>
      <c r="B11" s="59" t="str">
        <f>Spielplan2!$E19</f>
        <v>C3</v>
      </c>
      <c r="C11" s="60" t="s">
        <v>8</v>
      </c>
      <c r="D11" s="61" t="str">
        <f>Spielplan2!$G19</f>
        <v>C1</v>
      </c>
      <c r="E11" s="14">
        <f>IF(Spielplan2!$H19="","",Spielplan2!$H19)</f>
      </c>
      <c r="F11" s="14" t="s">
        <v>9</v>
      </c>
      <c r="G11" s="14">
        <f>IF(Spielplan2!$J19="","",Spielplan2!$J19)</f>
      </c>
      <c r="H11" s="55">
        <f t="shared" si="2"/>
      </c>
      <c r="I11" s="55">
        <f t="shared" si="3"/>
      </c>
      <c r="J11" s="19"/>
      <c r="K11" s="63"/>
      <c r="L11" s="18"/>
      <c r="M11" s="18"/>
      <c r="N11" s="14"/>
      <c r="O11" s="14"/>
      <c r="P11" s="14"/>
      <c r="Q11" s="14"/>
    </row>
    <row r="12" spans="1:17" ht="12.75">
      <c r="A12" s="67" t="str">
        <f>Spielplan2!$B22&amp;" "&amp;Spielplan2!$C22</f>
        <v>11 D</v>
      </c>
      <c r="B12" s="59">
        <f>Spielplan2!$E22</f>
        <v>0</v>
      </c>
      <c r="C12" s="60" t="s">
        <v>8</v>
      </c>
      <c r="D12" s="61">
        <f>Spielplan2!$G22</f>
        <v>0</v>
      </c>
      <c r="E12" s="14">
        <f>IF(Spielplan2!$H22="","",Spielplan2!$H22)</f>
      </c>
      <c r="F12" s="14" t="s">
        <v>9</v>
      </c>
      <c r="G12" s="14">
        <f>IF(Spielplan2!$J22="","",Spielplan2!$J22)</f>
      </c>
      <c r="H12" s="55">
        <f t="shared" si="2"/>
      </c>
      <c r="I12" s="55">
        <f t="shared" si="3"/>
      </c>
      <c r="K12" s="63"/>
      <c r="L12" s="18"/>
      <c r="M12" s="18"/>
      <c r="N12" s="14"/>
      <c r="O12" s="14"/>
      <c r="P12" s="14"/>
      <c r="Q12" s="14"/>
    </row>
    <row r="13" spans="1:17" ht="12.75">
      <c r="A13" s="17" t="str">
        <f>Spielplan2!$B20&amp;" "&amp;Spielplan2!$C20</f>
        <v>9 C</v>
      </c>
      <c r="B13" s="59" t="str">
        <f>Spielplan2!$E20</f>
        <v>C4</v>
      </c>
      <c r="C13" s="60" t="s">
        <v>8</v>
      </c>
      <c r="D13" s="61" t="str">
        <f>Spielplan2!$G20</f>
        <v>C2</v>
      </c>
      <c r="E13" s="14">
        <f>IF(Spielplan2!$H20="","",Spielplan2!$H20)</f>
      </c>
      <c r="F13" s="14" t="s">
        <v>9</v>
      </c>
      <c r="G13" s="14">
        <f>IF(Spielplan2!$J20="","",Spielplan2!$J20)</f>
      </c>
      <c r="H13" s="55">
        <f t="shared" si="2"/>
      </c>
      <c r="I13" s="55">
        <f t="shared" si="3"/>
      </c>
      <c r="K13" s="63"/>
      <c r="L13" s="18"/>
      <c r="M13" s="18"/>
      <c r="N13" s="14"/>
      <c r="O13" s="14"/>
      <c r="P13" s="14"/>
      <c r="Q13" s="14"/>
    </row>
    <row r="14" spans="1:18" ht="15.75" customHeight="1">
      <c r="A14" s="67" t="str">
        <f>Spielplan2!$B23&amp;" "&amp;Spielplan2!$C23</f>
        <v>12 D</v>
      </c>
      <c r="B14" s="59">
        <f>Spielplan2!$E23</f>
        <v>0</v>
      </c>
      <c r="C14" s="60" t="s">
        <v>8</v>
      </c>
      <c r="D14" s="61">
        <f>Spielplan2!$G23</f>
        <v>0</v>
      </c>
      <c r="E14" s="14">
        <f>IF(Spielplan2!$H23="","",Spielplan2!$H23)</f>
      </c>
      <c r="F14" s="14" t="s">
        <v>9</v>
      </c>
      <c r="G14" s="14">
        <f>IF(Spielplan2!$J23="","",Spielplan2!$J23)</f>
      </c>
      <c r="H14" s="55">
        <f t="shared" si="2"/>
      </c>
      <c r="I14" s="55">
        <f t="shared" si="3"/>
      </c>
      <c r="K14" s="63"/>
      <c r="L14" s="18"/>
      <c r="M14" s="18"/>
      <c r="N14" s="14"/>
      <c r="O14" s="14"/>
      <c r="P14" s="14"/>
      <c r="Q14" s="14"/>
      <c r="R14" s="291" t="s">
        <v>29</v>
      </c>
    </row>
    <row r="15" spans="1:18" ht="12.75" customHeight="1">
      <c r="A15" s="17" t="str">
        <f>Spielplan2!$B24&amp;" "&amp;Spielplan2!$C24</f>
        <v>13 C</v>
      </c>
      <c r="B15" s="59">
        <f>Spielplan2!$E24</f>
        <v>0</v>
      </c>
      <c r="C15" s="60" t="s">
        <v>8</v>
      </c>
      <c r="D15" s="61" t="str">
        <f>Spielplan2!$G24</f>
        <v>C5</v>
      </c>
      <c r="E15" s="14">
        <f>IF(Spielplan2!$H24="","",Spielplan2!$H24)</f>
      </c>
      <c r="F15" s="14" t="s">
        <v>9</v>
      </c>
      <c r="G15" s="14">
        <f>IF(Spielplan2!$J24="","",Spielplan2!$J24)</f>
      </c>
      <c r="H15" s="55">
        <f t="shared" si="2"/>
      </c>
      <c r="I15" s="55">
        <f t="shared" si="3"/>
      </c>
      <c r="K15" s="292" t="s">
        <v>75</v>
      </c>
      <c r="L15" s="289" t="s">
        <v>20</v>
      </c>
      <c r="M15" s="289" t="s">
        <v>0</v>
      </c>
      <c r="N15" s="289" t="s">
        <v>1</v>
      </c>
      <c r="O15" s="289"/>
      <c r="P15" s="289"/>
      <c r="Q15" s="289" t="s">
        <v>21</v>
      </c>
      <c r="R15" s="291"/>
    </row>
    <row r="16" spans="1:18" ht="12.75" customHeight="1">
      <c r="A16" s="67" t="str">
        <f>Spielplan2!$B27&amp;" "&amp;Spielplan2!$C27</f>
        <v>16 D</v>
      </c>
      <c r="B16" s="59">
        <f>Spielplan2!$E27</f>
        <v>0</v>
      </c>
      <c r="C16" s="60" t="s">
        <v>8</v>
      </c>
      <c r="D16" s="61">
        <f>Spielplan2!$G27</f>
        <v>0</v>
      </c>
      <c r="E16" s="14">
        <f>IF(Spielplan2!$H27="","",Spielplan2!$H27)</f>
      </c>
      <c r="F16" s="14" t="s">
        <v>9</v>
      </c>
      <c r="G16" s="14">
        <f>IF(Spielplan2!$J27="","",Spielplan2!$J27)</f>
      </c>
      <c r="H16" s="55">
        <f t="shared" si="2"/>
      </c>
      <c r="I16" s="55">
        <f t="shared" si="3"/>
      </c>
      <c r="K16" s="292"/>
      <c r="L16" s="289"/>
      <c r="M16" s="289"/>
      <c r="N16" s="289"/>
      <c r="O16" s="289"/>
      <c r="P16" s="289"/>
      <c r="Q16" s="289"/>
      <c r="R16" s="291"/>
    </row>
    <row r="17" spans="1:25" ht="15.75" customHeight="1">
      <c r="A17" s="17" t="str">
        <f>Spielplan2!$B25&amp;" "&amp;Spielplan2!$C25</f>
        <v>14 C</v>
      </c>
      <c r="B17" s="59" t="str">
        <f>Spielplan2!$E25</f>
        <v>C6</v>
      </c>
      <c r="C17" s="60" t="s">
        <v>8</v>
      </c>
      <c r="D17" s="61">
        <f>Spielplan2!$G25</f>
        <v>0</v>
      </c>
      <c r="E17" s="14">
        <f>IF(Spielplan2!$H25="","",Spielplan2!$H25)</f>
      </c>
      <c r="F17" s="14" t="s">
        <v>9</v>
      </c>
      <c r="G17" s="14">
        <f>IF(Spielplan2!$J25="","",Spielplan2!$J25)</f>
      </c>
      <c r="H17" s="55">
        <f t="shared" si="2"/>
      </c>
      <c r="I17" s="55">
        <f t="shared" si="3"/>
      </c>
      <c r="K17" s="64">
        <f>Vorgaben!B11</f>
        <v>0</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Spielplan2!$B28&amp;" "&amp;Spielplan2!$C28</f>
        <v>17 D</v>
      </c>
      <c r="B18" s="59">
        <f>Spielplan2!$E28</f>
        <v>0</v>
      </c>
      <c r="C18" s="60" t="s">
        <v>8</v>
      </c>
      <c r="D18" s="61">
        <f>Spielplan2!$G28</f>
        <v>0</v>
      </c>
      <c r="E18" s="14">
        <f>IF(Spielplan2!$H28="","",Spielplan2!$H28)</f>
      </c>
      <c r="F18" s="14" t="s">
        <v>9</v>
      </c>
      <c r="G18" s="14">
        <f>IF(Spielplan2!$J28="","",Spielplan2!$J28)</f>
      </c>
      <c r="H18" s="55">
        <f t="shared" si="2"/>
      </c>
      <c r="I18" s="55">
        <f t="shared" si="3"/>
      </c>
      <c r="K18" s="64">
        <f>Vorgaben!B12</f>
        <v>0</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Spielplan2!$B26&amp;" "&amp;Spielplan2!$C26</f>
        <v>15 C</v>
      </c>
      <c r="B19" s="59" t="str">
        <f>Spielplan2!$E26</f>
        <v>C2</v>
      </c>
      <c r="C19" s="60" t="s">
        <v>8</v>
      </c>
      <c r="D19" s="61" t="str">
        <f>Spielplan2!$G26</f>
        <v>C3</v>
      </c>
      <c r="E19" s="14">
        <f>IF(Spielplan2!$H26="","",Spielplan2!$H26)</f>
      </c>
      <c r="F19" s="14" t="s">
        <v>9</v>
      </c>
      <c r="G19" s="14">
        <f>IF(Spielplan2!$J26="","",Spielplan2!$J26)</f>
      </c>
      <c r="H19" s="55">
        <f t="shared" si="2"/>
      </c>
      <c r="I19" s="55">
        <f t="shared" si="3"/>
      </c>
      <c r="K19" s="64">
        <f>Vorgaben!B13</f>
        <v>0</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Spielplan2!$B29&amp;" "&amp;Spielplan2!$C29</f>
        <v>18 D</v>
      </c>
      <c r="B20" s="59">
        <f>Spielplan2!$E29</f>
        <v>0</v>
      </c>
      <c r="C20" s="60" t="s">
        <v>8</v>
      </c>
      <c r="D20" s="61">
        <f>Spielplan2!$G29</f>
        <v>0</v>
      </c>
      <c r="E20" s="14">
        <f>IF(Spielplan2!$H29="","",Spielplan2!$H29)</f>
      </c>
      <c r="F20" s="14" t="s">
        <v>9</v>
      </c>
      <c r="G20" s="14">
        <f>IF(Spielplan2!$J29="","",Spielplan2!$J29)</f>
      </c>
      <c r="H20" s="55">
        <f t="shared" si="2"/>
      </c>
      <c r="I20" s="55">
        <f t="shared" si="3"/>
      </c>
      <c r="K20" s="64">
        <f>Vorgaben!B14</f>
        <v>0</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Spielplan2!$B30&amp;" "&amp;Spielplan2!$C30</f>
        <v>19 C</v>
      </c>
      <c r="B21" s="59" t="str">
        <f>Spielplan2!$E30</f>
        <v>C4</v>
      </c>
      <c r="C21" s="60" t="s">
        <v>8</v>
      </c>
      <c r="D21" s="61" t="str">
        <f>Spielplan2!$G30</f>
        <v>C1</v>
      </c>
      <c r="E21" s="14">
        <f>IF(Spielplan2!$H30="","",Spielplan2!$H30)</f>
      </c>
      <c r="F21" s="14" t="s">
        <v>9</v>
      </c>
      <c r="G21" s="14">
        <f>IF(Spielplan2!$J30="","",Spielplan2!$J30)</f>
      </c>
      <c r="H21" s="55">
        <f t="shared" si="2"/>
      </c>
      <c r="I21" s="55">
        <f t="shared" si="3"/>
      </c>
      <c r="K21" s="64">
        <f>Vorgaben!B15</f>
        <v>0</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Spielplan2!$B33&amp;" "&amp;Spielplan2!$C33</f>
        <v>22 D</v>
      </c>
      <c r="B22" s="59">
        <f>Spielplan2!$E33</f>
        <v>0</v>
      </c>
      <c r="C22" s="60" t="s">
        <v>8</v>
      </c>
      <c r="D22" s="61">
        <f>Spielplan2!$G33</f>
        <v>0</v>
      </c>
      <c r="E22" s="14">
        <f>IF(Spielplan2!$H33="","",Spielplan2!$H33)</f>
      </c>
      <c r="F22" s="14" t="s">
        <v>9</v>
      </c>
      <c r="G22" s="14">
        <f>IF(Spielplan2!$J33="","",Spielplan2!$J33)</f>
      </c>
      <c r="H22" s="55">
        <f t="shared" si="2"/>
      </c>
      <c r="I22" s="55">
        <f t="shared" si="3"/>
      </c>
      <c r="K22" s="64">
        <f>Vorgaben!B16</f>
        <v>0</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Spielplan2!$B31&amp;" "&amp;Spielplan2!$C31</f>
        <v>20 C</v>
      </c>
      <c r="B23" s="59" t="str">
        <f>Spielplan2!$E31</f>
        <v>C5</v>
      </c>
      <c r="C23" s="60" t="s">
        <v>8</v>
      </c>
      <c r="D23" s="61">
        <f>Spielplan2!$G31</f>
        <v>0</v>
      </c>
      <c r="E23" s="14">
        <f>IF(Spielplan2!$H31="","",Spielplan2!$H31)</f>
      </c>
      <c r="F23" s="14" t="s">
        <v>9</v>
      </c>
      <c r="G23" s="14">
        <f>IF(Spielplan2!$J31="","",Spielplan2!$J31)</f>
      </c>
      <c r="H23" s="55">
        <f t="shared" si="2"/>
      </c>
      <c r="I23" s="55">
        <f t="shared" si="3"/>
      </c>
      <c r="K23" s="64">
        <f>Vorgaben!B17</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Spielplan2!$B34&amp;" "&amp;Spielplan2!$C34</f>
        <v>23 D</v>
      </c>
      <c r="B24" s="59">
        <f>Spielplan2!$E34</f>
        <v>0</v>
      </c>
      <c r="C24" s="60" t="s">
        <v>8</v>
      </c>
      <c r="D24" s="61">
        <f>Spielplan2!$G34</f>
        <v>0</v>
      </c>
      <c r="E24" s="14">
        <f>IF(Spielplan2!$H34="","",Spielplan2!$H34)</f>
      </c>
      <c r="F24" s="14" t="s">
        <v>9</v>
      </c>
      <c r="G24" s="14">
        <f>IF(Spielplan2!$J34="","",Spielplan2!$J34)</f>
      </c>
      <c r="H24" s="55">
        <f t="shared" si="2"/>
      </c>
      <c r="I24" s="55">
        <f t="shared" si="3"/>
      </c>
      <c r="K24" s="64">
        <f>Vorgaben!B18</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Spielplan2!$B32&amp;" "&amp;Spielplan2!$C32</f>
        <v>21 C</v>
      </c>
      <c r="B25" s="59" t="str">
        <f>Spielplan2!$E32</f>
        <v>C6</v>
      </c>
      <c r="C25" s="60" t="s">
        <v>8</v>
      </c>
      <c r="D25" s="61">
        <f>Spielplan2!$G32</f>
        <v>0</v>
      </c>
      <c r="E25" s="14">
        <f>IF(Spielplan2!$H32="","",Spielplan2!$H32)</f>
      </c>
      <c r="F25" s="14" t="s">
        <v>9</v>
      </c>
      <c r="G25" s="14">
        <f>IF(Spielplan2!$J32="","",Spielplan2!$J32)</f>
      </c>
      <c r="H25" s="55">
        <f t="shared" si="2"/>
      </c>
      <c r="I25" s="55">
        <f t="shared" si="3"/>
      </c>
    </row>
    <row r="26" spans="1:10" ht="12.75">
      <c r="A26" s="67" t="str">
        <f>Spielplan2!$B35&amp;" "&amp;Spielplan2!$C35</f>
        <v>24 D</v>
      </c>
      <c r="B26" s="59">
        <f>Spielplan2!$E35</f>
        <v>0</v>
      </c>
      <c r="C26" s="60" t="s">
        <v>8</v>
      </c>
      <c r="D26" s="61">
        <f>Spielplan2!$G35</f>
        <v>0</v>
      </c>
      <c r="E26" s="14">
        <f>IF(Spielplan2!$H35="","",Spielplan2!$H35)</f>
      </c>
      <c r="F26" s="14" t="s">
        <v>9</v>
      </c>
      <c r="G26" s="14">
        <f>IF(Spielplan2!$J35="","",Spielplan2!$J35)</f>
      </c>
      <c r="H26" s="55">
        <f t="shared" si="2"/>
      </c>
      <c r="I26" s="55">
        <f t="shared" si="3"/>
      </c>
      <c r="J26" s="20"/>
    </row>
    <row r="27" spans="1:9" ht="12.75">
      <c r="A27" s="17" t="str">
        <f>Spielplan2!$B36&amp;" "&amp;Spielplan2!$C36</f>
        <v>25 C</v>
      </c>
      <c r="B27" s="59">
        <f>Spielplan2!$E36</f>
        <v>0</v>
      </c>
      <c r="C27" s="60" t="s">
        <v>8</v>
      </c>
      <c r="D27" s="61" t="str">
        <f>Spielplan2!$G36</f>
        <v>C2</v>
      </c>
      <c r="E27" s="14">
        <f>IF(Spielplan2!$H36="","",Spielplan2!$H36)</f>
      </c>
      <c r="F27" s="14" t="s">
        <v>9</v>
      </c>
      <c r="G27" s="14">
        <f>IF(Spielplan2!$J36="","",Spielplan2!$J36)</f>
      </c>
      <c r="H27" s="55">
        <f t="shared" si="2"/>
      </c>
      <c r="I27" s="55">
        <f t="shared" si="3"/>
      </c>
    </row>
    <row r="28" spans="1:9" ht="12.75">
      <c r="A28" s="67" t="str">
        <f>Spielplan2!$B39&amp;" "&amp;Spielplan2!$C39</f>
        <v>28 D</v>
      </c>
      <c r="B28" s="59">
        <f>Spielplan2!$E39</f>
        <v>0</v>
      </c>
      <c r="C28" s="60" t="s">
        <v>8</v>
      </c>
      <c r="D28" s="61">
        <f>Spielplan2!$G39</f>
        <v>0</v>
      </c>
      <c r="E28" s="14">
        <f>IF(Spielplan2!$H39="","",Spielplan2!$H39)</f>
      </c>
      <c r="F28" s="14" t="s">
        <v>9</v>
      </c>
      <c r="G28" s="14">
        <f>IF(Spielplan2!$J39="","",Spielplan2!$J39)</f>
      </c>
      <c r="H28" s="55">
        <f t="shared" si="2"/>
      </c>
      <c r="I28" s="55">
        <f t="shared" si="3"/>
      </c>
    </row>
    <row r="29" spans="1:9" ht="12.75">
      <c r="A29" s="17" t="str">
        <f>Spielplan2!$B37&amp;" "&amp;Spielplan2!$C37</f>
        <v>26 C</v>
      </c>
      <c r="B29" s="59" t="str">
        <f>Spielplan2!$E37</f>
        <v>C5</v>
      </c>
      <c r="C29" s="60" t="s">
        <v>8</v>
      </c>
      <c r="D29" s="61" t="str">
        <f>Spielplan2!$G37</f>
        <v>C3</v>
      </c>
      <c r="E29" s="14">
        <f>IF(Spielplan2!$H37="","",Spielplan2!$H37)</f>
      </c>
      <c r="F29" s="14" t="s">
        <v>9</v>
      </c>
      <c r="G29" s="14">
        <f>IF(Spielplan2!$J37="","",Spielplan2!$J37)</f>
      </c>
      <c r="H29" s="55">
        <f t="shared" si="2"/>
      </c>
      <c r="I29" s="55">
        <f t="shared" si="3"/>
      </c>
    </row>
    <row r="30" spans="1:9" ht="12.75">
      <c r="A30" s="67" t="str">
        <f>Spielplan2!$B40&amp;" "&amp;Spielplan2!$C40</f>
        <v>29 D</v>
      </c>
      <c r="B30" s="59">
        <f>Spielplan2!$E40</f>
        <v>0</v>
      </c>
      <c r="C30" s="60" t="s">
        <v>8</v>
      </c>
      <c r="D30" s="61">
        <f>Spielplan2!$G40</f>
        <v>0</v>
      </c>
      <c r="E30" s="14">
        <f>IF(Spielplan2!$H40="","",Spielplan2!$H40)</f>
      </c>
      <c r="F30" s="14" t="s">
        <v>9</v>
      </c>
      <c r="G30" s="14">
        <f>IF(Spielplan2!$J40="","",Spielplan2!$J40)</f>
      </c>
      <c r="H30" s="55">
        <f t="shared" si="2"/>
      </c>
      <c r="I30" s="55">
        <f t="shared" si="3"/>
      </c>
    </row>
    <row r="31" spans="1:9" ht="12.75">
      <c r="A31" s="17" t="str">
        <f>Spielplan2!$B38&amp;" "&amp;Spielplan2!$C38</f>
        <v>27 C</v>
      </c>
      <c r="B31" s="59" t="str">
        <f>Spielplan2!$E38</f>
        <v>C6</v>
      </c>
      <c r="C31" s="60" t="s">
        <v>8</v>
      </c>
      <c r="D31" s="61" t="str">
        <f>Spielplan2!$G38</f>
        <v>C1</v>
      </c>
      <c r="E31" s="14">
        <f>IF(Spielplan2!$H38="","",Spielplan2!$H38)</f>
      </c>
      <c r="F31" s="14" t="s">
        <v>9</v>
      </c>
      <c r="G31" s="14">
        <f>IF(Spielplan2!$J38="","",Spielplan2!$J38)</f>
      </c>
      <c r="H31" s="55">
        <f t="shared" si="2"/>
      </c>
      <c r="I31" s="55">
        <f t="shared" si="3"/>
      </c>
    </row>
    <row r="32" spans="1:9" ht="12.75">
      <c r="A32" s="67" t="str">
        <f>Spielplan2!$B41&amp;" "&amp;Spielplan2!$C41</f>
        <v>30 D</v>
      </c>
      <c r="B32" s="59">
        <f>Spielplan2!$E41</f>
        <v>0</v>
      </c>
      <c r="C32" s="60" t="s">
        <v>8</v>
      </c>
      <c r="D32" s="61">
        <f>Spielplan2!$G41</f>
        <v>0</v>
      </c>
      <c r="E32" s="14">
        <f>IF(Spielplan2!$H41="","",Spielplan2!$H41)</f>
      </c>
      <c r="F32" s="14" t="s">
        <v>9</v>
      </c>
      <c r="G32" s="14">
        <f>IF(Spielplan2!$J41="","",Spielplan2!$J41)</f>
      </c>
      <c r="H32" s="55">
        <f t="shared" si="2"/>
      </c>
      <c r="I32" s="55">
        <f t="shared" si="3"/>
      </c>
    </row>
    <row r="33" spans="1:9" ht="12.75">
      <c r="A33" s="17" t="str">
        <f>Spielplan2!$B42&amp;" "&amp;Spielplan2!$C42</f>
        <v>31 C</v>
      </c>
      <c r="B33" s="59" t="str">
        <f>Spielplan2!$E42</f>
        <v>C4</v>
      </c>
      <c r="C33" s="60" t="s">
        <v>8</v>
      </c>
      <c r="D33" s="61">
        <f>Spielplan2!$G42</f>
        <v>0</v>
      </c>
      <c r="E33" s="14">
        <f>IF(Spielplan2!$H42="","",Spielplan2!$H42)</f>
      </c>
      <c r="F33" s="14" t="s">
        <v>9</v>
      </c>
      <c r="G33" s="14">
        <f>IF(Spielplan2!$J42="","",Spielplan2!$J42)</f>
      </c>
      <c r="H33" s="55">
        <f t="shared" si="2"/>
      </c>
      <c r="I33" s="55">
        <f t="shared" si="3"/>
      </c>
    </row>
    <row r="34" spans="1:9" ht="12.75">
      <c r="A34" s="67" t="str">
        <f>Spielplan2!$B46&amp;" "&amp;Spielplan2!$C46</f>
        <v>35 D</v>
      </c>
      <c r="B34" s="59">
        <f>Spielplan2!$E46</f>
        <v>0</v>
      </c>
      <c r="C34" s="60" t="s">
        <v>8</v>
      </c>
      <c r="D34" s="61">
        <f>Spielplan2!$G46</f>
        <v>0</v>
      </c>
      <c r="E34" s="14">
        <f>IF(Spielplan2!$H46="","",Spielplan2!$H46)</f>
      </c>
      <c r="F34" s="14" t="s">
        <v>9</v>
      </c>
      <c r="G34" s="14">
        <f>IF(Spielplan2!$J46="","",Spielplan2!$J46)</f>
      </c>
      <c r="H34" s="55">
        <f t="shared" si="2"/>
      </c>
      <c r="I34" s="55">
        <f t="shared" si="3"/>
      </c>
    </row>
    <row r="35" spans="1:9" ht="12.75">
      <c r="A35" s="17" t="str">
        <f>Spielplan2!$B44&amp;" "&amp;Spielplan2!$C44</f>
        <v>33 C</v>
      </c>
      <c r="B35" s="59" t="str">
        <f>Spielplan2!$E44</f>
        <v>C2</v>
      </c>
      <c r="C35" s="60" t="s">
        <v>8</v>
      </c>
      <c r="D35" s="61" t="str">
        <f>Spielplan2!$G44</f>
        <v>C5</v>
      </c>
      <c r="E35" s="14">
        <f>IF(Spielplan2!$H44="","",Spielplan2!$H44)</f>
      </c>
      <c r="F35" s="14" t="s">
        <v>9</v>
      </c>
      <c r="G35" s="14">
        <f>IF(Spielplan2!$J44="","",Spielplan2!$J44)</f>
      </c>
      <c r="H35" s="55">
        <f t="shared" si="2"/>
      </c>
      <c r="I35" s="55">
        <f t="shared" si="3"/>
      </c>
    </row>
    <row r="36" spans="1:9" ht="12.75">
      <c r="A36" s="67" t="str">
        <f>Spielplan2!$B45&amp;" "&amp;Spielplan2!$C45</f>
        <v>34 D</v>
      </c>
      <c r="B36" s="59">
        <f>Spielplan2!$E45</f>
        <v>0</v>
      </c>
      <c r="C36" s="60" t="s">
        <v>8</v>
      </c>
      <c r="D36" s="61">
        <f>Spielplan2!$G45</f>
        <v>0</v>
      </c>
      <c r="E36" s="14">
        <f>IF(Spielplan2!$H45="","",Spielplan2!$H45)</f>
      </c>
      <c r="F36" s="14" t="s">
        <v>9</v>
      </c>
      <c r="G36" s="14">
        <f>IF(Spielplan2!$J45="","",Spielplan2!$J45)</f>
      </c>
      <c r="H36" s="55">
        <f t="shared" si="2"/>
      </c>
      <c r="I36" s="55">
        <f t="shared" si="3"/>
      </c>
    </row>
    <row r="37" spans="1:9" ht="12.75">
      <c r="A37" s="17" t="str">
        <f>Spielplan2!$B43&amp;" "&amp;Spielplan2!$C43</f>
        <v>32 C</v>
      </c>
      <c r="B37" s="59">
        <f>Spielplan2!$E43</f>
        <v>0</v>
      </c>
      <c r="C37" s="60" t="s">
        <v>8</v>
      </c>
      <c r="D37" s="61" t="str">
        <f>Spielplan2!$G43</f>
        <v>C3</v>
      </c>
      <c r="E37" s="14">
        <f>IF(Spielplan2!$H43="","",Spielplan2!$H43)</f>
      </c>
      <c r="F37" s="14" t="s">
        <v>9</v>
      </c>
      <c r="G37" s="14">
        <f>IF(Spielplan2!$J43="","",Spielplan2!$J43)</f>
      </c>
      <c r="H37" s="55">
        <f t="shared" si="2"/>
      </c>
      <c r="I37" s="55">
        <f t="shared" si="3"/>
      </c>
    </row>
    <row r="38" spans="1:9" ht="12.75">
      <c r="A38" s="67" t="str">
        <f>Spielplan2!$B47&amp;" "&amp;Spielplan2!$C47</f>
        <v>36 D</v>
      </c>
      <c r="B38" s="59">
        <f>Spielplan2!$E47</f>
        <v>0</v>
      </c>
      <c r="C38" s="60" t="s">
        <v>8</v>
      </c>
      <c r="D38" s="61">
        <f>Spielplan2!$G47</f>
        <v>0</v>
      </c>
      <c r="E38" s="14">
        <f>IF(Spielplan2!$H47="","",Spielplan2!$H47)</f>
      </c>
      <c r="F38" s="14" t="s">
        <v>9</v>
      </c>
      <c r="G38" s="14">
        <f>IF(Spielplan2!$J47="","",Spielplan2!$J47)</f>
      </c>
      <c r="H38" s="55">
        <f t="shared" si="2"/>
      </c>
      <c r="I38" s="55">
        <f t="shared" si="3"/>
      </c>
    </row>
    <row r="39" spans="1:9" ht="12.75">
      <c r="A39" s="17" t="str">
        <f>Spielplan2!$B48&amp;" "&amp;Spielplan2!$C48</f>
        <v>37 C</v>
      </c>
      <c r="B39" s="59" t="str">
        <f>Spielplan2!$E48</f>
        <v>C4</v>
      </c>
      <c r="C39" s="60" t="s">
        <v>8</v>
      </c>
      <c r="D39" s="61" t="str">
        <f>Spielplan2!$G48</f>
        <v>C6</v>
      </c>
      <c r="E39" s="14">
        <f>IF(Spielplan2!$H48="","",Spielplan2!$H48)</f>
      </c>
      <c r="F39" s="14" t="s">
        <v>9</v>
      </c>
      <c r="G39" s="14">
        <f>IF(Spielplan2!$J48="","",Spielplan2!$J48)</f>
      </c>
      <c r="H39" s="55">
        <f t="shared" si="2"/>
      </c>
      <c r="I39" s="55">
        <f t="shared" si="3"/>
      </c>
    </row>
    <row r="40" spans="1:9" ht="12.75">
      <c r="A40" s="67" t="str">
        <f>Spielplan2!$B52&amp;" "&amp;Spielplan2!$C52</f>
        <v>41 D</v>
      </c>
      <c r="B40" s="59">
        <f>Spielplan2!$E52</f>
        <v>0</v>
      </c>
      <c r="C40" s="60" t="s">
        <v>8</v>
      </c>
      <c r="D40" s="61">
        <f>Spielplan2!$G52</f>
        <v>0</v>
      </c>
      <c r="E40" s="14">
        <f>IF(Spielplan2!$H52="","",Spielplan2!$H52)</f>
      </c>
      <c r="F40" s="14" t="s">
        <v>9</v>
      </c>
      <c r="G40" s="14">
        <f>IF(Spielplan2!$J52="","",Spielplan2!$J52)</f>
      </c>
      <c r="H40" s="55">
        <f t="shared" si="2"/>
      </c>
      <c r="I40" s="55">
        <f t="shared" si="3"/>
      </c>
    </row>
    <row r="41" spans="1:9" ht="12.75">
      <c r="A41" s="17" t="str">
        <f>Spielplan2!$B50&amp;" "&amp;Spielplan2!$C50</f>
        <v>39 C</v>
      </c>
      <c r="B41" s="59" t="str">
        <f>Spielplan2!$E50</f>
        <v>C1</v>
      </c>
      <c r="C41" s="60" t="s">
        <v>8</v>
      </c>
      <c r="D41" s="61">
        <f>Spielplan2!$G50</f>
        <v>0</v>
      </c>
      <c r="E41" s="14">
        <f>IF(Spielplan2!$H50="","",Spielplan2!$H50)</f>
      </c>
      <c r="F41" s="14" t="s">
        <v>9</v>
      </c>
      <c r="G41" s="14">
        <f>IF(Spielplan2!$J50="","",Spielplan2!$J50)</f>
      </c>
      <c r="H41" s="55">
        <f t="shared" si="2"/>
      </c>
      <c r="I41" s="55">
        <f t="shared" si="3"/>
      </c>
    </row>
    <row r="42" spans="1:9" ht="12.75">
      <c r="A42" s="67" t="str">
        <f>Spielplan2!$B51&amp;" "&amp;Spielplan2!$C51</f>
        <v>40 D</v>
      </c>
      <c r="B42" s="59">
        <f>Spielplan2!$E51</f>
        <v>0</v>
      </c>
      <c r="C42" s="60" t="s">
        <v>8</v>
      </c>
      <c r="D42" s="61">
        <f>Spielplan2!$G51</f>
        <v>0</v>
      </c>
      <c r="E42" s="14">
        <f>IF(Spielplan2!$H51="","",Spielplan2!$H51)</f>
      </c>
      <c r="F42" s="14" t="s">
        <v>9</v>
      </c>
      <c r="G42" s="14">
        <f>IF(Spielplan2!$J51="","",Spielplan2!$J51)</f>
      </c>
      <c r="H42" s="55">
        <f t="shared" si="2"/>
      </c>
      <c r="I42" s="55">
        <f t="shared" si="3"/>
      </c>
    </row>
    <row r="43" spans="1:9" ht="12.75">
      <c r="A43" s="17" t="str">
        <f>Spielplan2!$B49&amp;" "&amp;Spielplan2!$C49</f>
        <v>38 C</v>
      </c>
      <c r="B43" s="59" t="str">
        <f>Spielplan2!$E49</f>
        <v>C5</v>
      </c>
      <c r="C43" s="60" t="s">
        <v>8</v>
      </c>
      <c r="D43" s="61" t="str">
        <f>Spielplan2!$G49</f>
        <v>C4</v>
      </c>
      <c r="E43" s="14">
        <f>IF(Spielplan2!$H49="","",Spielplan2!$H49)</f>
      </c>
      <c r="F43" s="14" t="s">
        <v>9</v>
      </c>
      <c r="G43" s="14">
        <f>IF(Spielplan2!$J49="","",Spielplan2!$J49)</f>
        <v>0</v>
      </c>
      <c r="H43" s="55">
        <f t="shared" si="2"/>
      </c>
      <c r="I43" s="55">
        <f t="shared" si="3"/>
      </c>
    </row>
    <row r="44" spans="1:9" ht="12.75">
      <c r="A44" s="67" t="str">
        <f>Spielplan2!$B53&amp;" "&amp;Spielplan2!$C53</f>
        <v>42 D</v>
      </c>
      <c r="B44" s="59">
        <f>Spielplan2!$E53</f>
        <v>0</v>
      </c>
      <c r="C44" s="60" t="s">
        <v>8</v>
      </c>
      <c r="D44" s="61">
        <f>Spielplan2!$G53</f>
        <v>0</v>
      </c>
      <c r="E44" s="14">
        <f>IF(Spielplan2!$H53="","",Spielplan2!$H53)</f>
      </c>
      <c r="F44" s="14" t="s">
        <v>9</v>
      </c>
      <c r="G44" s="14">
        <f>IF(Spielplan2!$J53="","",Spielplan2!$J53)</f>
      </c>
      <c r="H44" s="55">
        <f t="shared" si="2"/>
      </c>
      <c r="I44" s="55">
        <f t="shared" si="3"/>
      </c>
    </row>
    <row r="45" spans="1:9" ht="12.75">
      <c r="A45" s="17"/>
      <c r="B45" s="59"/>
      <c r="C45" s="60"/>
      <c r="D45" s="61"/>
      <c r="E45" s="14"/>
      <c r="F45" s="14"/>
      <c r="G45" s="14"/>
      <c r="H45" s="55"/>
      <c r="I45" s="55"/>
    </row>
    <row r="46" spans="1:9" ht="12.75">
      <c r="A46" s="17" t="str">
        <f>Spielplan2!$B54&amp;" "&amp;Spielplan2!$C54</f>
        <v>43 C</v>
      </c>
      <c r="B46" s="59" t="str">
        <f>Spielplan2!$E54</f>
        <v>C2</v>
      </c>
      <c r="C46" s="60" t="s">
        <v>8</v>
      </c>
      <c r="D46" s="61" t="str">
        <f>Spielplan2!$G54</f>
        <v>C6</v>
      </c>
      <c r="E46" s="14">
        <f>IF(Spielplan2!$H54="","",Spielplan2!$H54)</f>
      </c>
      <c r="F46" s="14" t="s">
        <v>9</v>
      </c>
      <c r="G46" s="14">
        <f>IF(Spielplan2!$J54="","",Spielplan2!$J54)</f>
      </c>
      <c r="H46" s="55">
        <f t="shared" si="2"/>
      </c>
      <c r="I46" s="55">
        <f t="shared" si="3"/>
      </c>
    </row>
    <row r="47" spans="1:9" ht="12.75">
      <c r="A47" s="67" t="str">
        <f>Spielplan2!$B58&amp;" "&amp;Spielplan2!$C58</f>
        <v>47 D</v>
      </c>
      <c r="B47" s="59">
        <f>Spielplan2!$E58</f>
        <v>0</v>
      </c>
      <c r="C47" s="60" t="s">
        <v>8</v>
      </c>
      <c r="D47" s="61">
        <f>Spielplan2!$G58</f>
        <v>0</v>
      </c>
      <c r="E47" s="14">
        <f>IF(Spielplan2!$H58="","",Spielplan2!$H58)</f>
      </c>
      <c r="F47" s="14" t="s">
        <v>9</v>
      </c>
      <c r="G47" s="14">
        <f>IF(Spielplan2!$J58="","",Spielplan2!$J58)</f>
      </c>
      <c r="H47" s="55">
        <f t="shared" si="2"/>
      </c>
      <c r="I47" s="55">
        <f t="shared" si="3"/>
      </c>
    </row>
    <row r="48" spans="1:9" ht="12.75">
      <c r="A48" s="17" t="str">
        <f>Spielplan2!$B55&amp;" "&amp;Spielplan2!$C55</f>
        <v>44 C</v>
      </c>
      <c r="B48" s="59" t="str">
        <f>Spielplan2!$E55</f>
        <v>C1</v>
      </c>
      <c r="C48" s="60" t="s">
        <v>8</v>
      </c>
      <c r="D48" s="61">
        <f>Spielplan2!$G55</f>
        <v>0</v>
      </c>
      <c r="E48" s="14">
        <f>IF(Spielplan2!$H55="","",Spielplan2!$H55)</f>
      </c>
      <c r="F48" s="14" t="s">
        <v>9</v>
      </c>
      <c r="G48" s="14">
        <f>IF(Spielplan2!$J55="","",Spielplan2!$J55)</f>
      </c>
      <c r="H48" s="55">
        <f t="shared" si="2"/>
      </c>
      <c r="I48" s="55">
        <f t="shared" si="3"/>
      </c>
    </row>
    <row r="49" spans="1:9" ht="12.75">
      <c r="A49" s="67" t="str">
        <f>Spielplan2!$B57&amp;" "&amp;Spielplan2!$C57</f>
        <v>46 D</v>
      </c>
      <c r="B49" s="59">
        <f>Spielplan2!$E57</f>
        <v>0</v>
      </c>
      <c r="C49" s="60" t="s">
        <v>8</v>
      </c>
      <c r="D49" s="61">
        <f>Spielplan2!$G57</f>
        <v>0</v>
      </c>
      <c r="E49" s="14">
        <f>IF(Spielplan2!$H57="","",Spielplan2!$H57)</f>
      </c>
      <c r="F49" s="14" t="s">
        <v>9</v>
      </c>
      <c r="G49" s="14">
        <f>IF(Spielplan2!$J57="","",Spielplan2!$J57)</f>
      </c>
      <c r="H49" s="55">
        <f t="shared" si="2"/>
      </c>
      <c r="I49" s="55">
        <f t="shared" si="3"/>
      </c>
    </row>
    <row r="50" spans="1:9" ht="12.75">
      <c r="A50" s="17" t="str">
        <f>Spielplan2!$B56&amp;" "&amp;Spielplan2!$C56</f>
        <v>45 C</v>
      </c>
      <c r="B50" s="59">
        <f>Spielplan2!$E56</f>
        <v>0</v>
      </c>
      <c r="C50" s="60" t="s">
        <v>8</v>
      </c>
      <c r="D50" s="61" t="str">
        <f>Spielplan2!$G56</f>
        <v>C3</v>
      </c>
      <c r="E50" s="14">
        <f>IF(Spielplan2!$H56="","",Spielplan2!$H56)</f>
      </c>
      <c r="F50" s="14" t="s">
        <v>9</v>
      </c>
      <c r="G50" s="14">
        <f>IF(Spielplan2!$J56="","",Spielplan2!$J56)</f>
      </c>
      <c r="H50" s="55">
        <f t="shared" si="2"/>
      </c>
      <c r="I50" s="55">
        <f t="shared" si="3"/>
      </c>
    </row>
    <row r="51" spans="1:9" ht="12.75">
      <c r="A51" s="67" t="str">
        <f>Spielplan2!$B59&amp;" "&amp;Spielplan2!$C59</f>
        <v>48 D</v>
      </c>
      <c r="B51" s="59">
        <f>Spielplan2!$E59</f>
        <v>0</v>
      </c>
      <c r="C51" s="60" t="s">
        <v>8</v>
      </c>
      <c r="D51" s="61">
        <f>Spielplan2!$G59</f>
        <v>0</v>
      </c>
      <c r="E51" s="14">
        <f>IF(Spielplan2!$H59="","",Spielplan2!$H59)</f>
      </c>
      <c r="F51" s="14" t="s">
        <v>9</v>
      </c>
      <c r="G51" s="14">
        <f>IF(Spielplan2!$J59="","",Spielplan2!$J59)</f>
      </c>
      <c r="H51" s="55">
        <f t="shared" si="2"/>
      </c>
      <c r="I51" s="55">
        <f t="shared" si="3"/>
      </c>
    </row>
    <row r="52" spans="1:9" ht="12.75">
      <c r="A52" s="17" t="str">
        <f>Spielplan2!$B60&amp;" "&amp;Spielplan2!$C60</f>
        <v>49 C</v>
      </c>
      <c r="B52" s="59">
        <f>Spielplan2!$E60</f>
        <v>0</v>
      </c>
      <c r="C52" s="60" t="s">
        <v>8</v>
      </c>
      <c r="D52" s="61" t="str">
        <f>Spielplan2!$G60</f>
        <v>C4</v>
      </c>
      <c r="E52" s="14">
        <f>IF(Spielplan2!$H60="","",Spielplan2!$H60)</f>
      </c>
      <c r="F52" s="14" t="s">
        <v>9</v>
      </c>
      <c r="G52" s="14">
        <f>IF(Spielplan2!$J60="","",Spielplan2!$J60)</f>
      </c>
      <c r="H52" s="55">
        <f t="shared" si="2"/>
      </c>
      <c r="I52" s="55">
        <f t="shared" si="3"/>
      </c>
    </row>
    <row r="53" spans="1:9" ht="12.75">
      <c r="A53" s="67" t="str">
        <f>Spielplan2!$B64&amp;" "&amp;Spielplan2!$C64</f>
        <v>53 D</v>
      </c>
      <c r="B53" s="59">
        <f>Spielplan2!$E64</f>
        <v>0</v>
      </c>
      <c r="C53" s="60" t="s">
        <v>8</v>
      </c>
      <c r="D53" s="61">
        <f>Spielplan2!$G64</f>
        <v>0</v>
      </c>
      <c r="E53" s="14">
        <f>IF(Spielplan2!$H64="","",Spielplan2!$H64)</f>
      </c>
      <c r="F53" s="14" t="s">
        <v>9</v>
      </c>
      <c r="G53" s="14">
        <f>IF(Spielplan2!$J64="","",Spielplan2!$J64)</f>
      </c>
      <c r="H53" s="55">
        <f t="shared" si="2"/>
      </c>
      <c r="I53" s="55">
        <f t="shared" si="3"/>
      </c>
    </row>
    <row r="54" spans="1:9" ht="12.75">
      <c r="A54" s="17" t="str">
        <f>Spielplan2!$B61&amp;" "&amp;Spielplan2!$C61</f>
        <v>50 C</v>
      </c>
      <c r="B54" s="59" t="str">
        <f>Spielplan2!$E61</f>
        <v>C1</v>
      </c>
      <c r="C54" s="60" t="s">
        <v>8</v>
      </c>
      <c r="D54" s="61" t="str">
        <f>Spielplan2!$G61</f>
        <v>C5</v>
      </c>
      <c r="E54" s="14">
        <f>IF(Spielplan2!$H61="","",Spielplan2!$H61)</f>
      </c>
      <c r="F54" s="14" t="s">
        <v>9</v>
      </c>
      <c r="G54" s="14">
        <f>IF(Spielplan2!$J61="","",Spielplan2!$J61)</f>
      </c>
      <c r="H54" s="55">
        <f t="shared" si="2"/>
      </c>
      <c r="I54" s="55">
        <f t="shared" si="3"/>
      </c>
    </row>
    <row r="55" spans="1:9" ht="12.75">
      <c r="A55" s="67" t="str">
        <f>Spielplan2!$B63&amp;" "&amp;Spielplan2!$C63</f>
        <v>52 D</v>
      </c>
      <c r="B55" s="59">
        <f>Spielplan2!$E63</f>
        <v>0</v>
      </c>
      <c r="C55" s="60" t="s">
        <v>8</v>
      </c>
      <c r="D55" s="61">
        <f>Spielplan2!$G63</f>
        <v>0</v>
      </c>
      <c r="E55" s="14">
        <f>IF(Spielplan2!$H63="","",Spielplan2!$H63)</f>
      </c>
      <c r="F55" s="14" t="s">
        <v>9</v>
      </c>
      <c r="G55" s="14">
        <f>IF(Spielplan2!$J63="","",Spielplan2!$J63)</f>
      </c>
      <c r="H55" s="55">
        <f t="shared" si="2"/>
      </c>
      <c r="I55" s="55">
        <f t="shared" si="3"/>
      </c>
    </row>
    <row r="56" spans="1:9" ht="12.75">
      <c r="A56" s="17" t="str">
        <f>Spielplan2!$B62&amp;" "&amp;Spielplan2!$C62</f>
        <v>51 C</v>
      </c>
      <c r="B56" s="59">
        <f>Spielplan2!$E62</f>
        <v>0</v>
      </c>
      <c r="C56" s="60" t="s">
        <v>8</v>
      </c>
      <c r="D56" s="61" t="str">
        <f>Spielplan2!$G62</f>
        <v>C2</v>
      </c>
      <c r="E56" s="14">
        <f>IF(Spielplan2!$H62="","",Spielplan2!$H62)</f>
      </c>
      <c r="F56" s="14" t="s">
        <v>9</v>
      </c>
      <c r="G56" s="14">
        <f>IF(Spielplan2!$J62="","",Spielplan2!$J62)</f>
      </c>
      <c r="H56" s="55">
        <f t="shared" si="2"/>
      </c>
      <c r="I56" s="55">
        <f t="shared" si="3"/>
      </c>
    </row>
    <row r="57" spans="1:9" ht="12.75">
      <c r="A57" s="67" t="str">
        <f>Spielplan2!$B65&amp;" "&amp;Spielplan2!$C65</f>
        <v>54 D</v>
      </c>
      <c r="B57" s="59">
        <f>Spielplan2!$E65</f>
        <v>0</v>
      </c>
      <c r="C57" s="60" t="s">
        <v>8</v>
      </c>
      <c r="D57" s="61">
        <f>Spielplan2!$G65</f>
        <v>0</v>
      </c>
      <c r="E57" s="14">
        <f>IF(Spielplan2!$H65="","",Spielplan2!$H65)</f>
      </c>
      <c r="F57" s="14" t="s">
        <v>9</v>
      </c>
      <c r="G57" s="14">
        <f>IF(Spielplan2!$J65="","",Spielplan2!$J65)</f>
      </c>
      <c r="H57" s="55">
        <f t="shared" si="2"/>
      </c>
      <c r="I57" s="55">
        <f t="shared" si="3"/>
      </c>
    </row>
    <row r="58" spans="1:9" ht="12.75">
      <c r="A58" s="17" t="str">
        <f>Spielplan2!$B66&amp;" "&amp;Spielplan2!$C66</f>
        <v>55 C</v>
      </c>
      <c r="B58" s="59" t="str">
        <f>Spielplan2!$E66</f>
        <v>C3</v>
      </c>
      <c r="C58" s="60" t="s">
        <v>8</v>
      </c>
      <c r="D58" s="61" t="str">
        <f>Spielplan2!$G66</f>
        <v>C6</v>
      </c>
      <c r="E58" s="14">
        <f>IF(Spielplan2!$H66="","",Spielplan2!$H66)</f>
      </c>
      <c r="F58" s="14" t="s">
        <v>9</v>
      </c>
      <c r="G58" s="14">
        <f>IF(Spielplan2!$J66="","",Spielplan2!$J66)</f>
      </c>
      <c r="H58" s="55">
        <f t="shared" si="2"/>
      </c>
      <c r="I58" s="55">
        <f t="shared" si="3"/>
      </c>
    </row>
    <row r="59" spans="1:9" ht="12.75">
      <c r="A59" s="67" t="str">
        <f>Spielplan2!$B67&amp;" "&amp;Spielplan2!$C67</f>
        <v>56 D</v>
      </c>
      <c r="B59" s="59">
        <f>Spielplan2!$E67</f>
        <v>0</v>
      </c>
      <c r="C59" s="60" t="s">
        <v>8</v>
      </c>
      <c r="D59" s="61">
        <f>Spielplan2!$G67</f>
        <v>0</v>
      </c>
      <c r="E59" s="14">
        <f>IF(Spielplan2!$H67="","",Spielplan2!$H67)</f>
      </c>
      <c r="F59" s="14" t="s">
        <v>9</v>
      </c>
      <c r="G59" s="14">
        <f>IF(Spielplan2!$J67="","",Spielplan2!$J67)</f>
      </c>
      <c r="H59" s="55">
        <f t="shared" si="2"/>
      </c>
      <c r="I59" s="55">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1">
    <pageSetUpPr fitToPage="1"/>
  </sheetPr>
  <dimension ref="A1:O44"/>
  <sheetViews>
    <sheetView zoomScale="75" zoomScaleNormal="75" zoomScalePageLayoutView="0" workbookViewId="0" topLeftCell="A20">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301" t="s">
        <v>41</v>
      </c>
      <c r="C1" s="302"/>
      <c r="D1" s="302"/>
      <c r="E1" s="302"/>
      <c r="F1" s="302"/>
      <c r="G1" s="302"/>
      <c r="H1" s="302"/>
      <c r="I1" s="26"/>
      <c r="J1" s="26"/>
      <c r="K1" s="26"/>
      <c r="L1" s="26"/>
      <c r="M1" s="26"/>
      <c r="N1" s="26"/>
      <c r="O1" s="26"/>
    </row>
    <row r="2" spans="1:9" ht="30" customHeight="1">
      <c r="A2" s="58" t="s">
        <v>28</v>
      </c>
      <c r="B2" s="27" t="s">
        <v>36</v>
      </c>
      <c r="C2" s="28" t="s">
        <v>20</v>
      </c>
      <c r="D2" s="27" t="s">
        <v>0</v>
      </c>
      <c r="E2" s="295" t="s">
        <v>1</v>
      </c>
      <c r="F2" s="295"/>
      <c r="G2" s="295"/>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 aca="true" t="shared" si="0" ref="H3:H10">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 t="shared" si="0"/>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 t="shared" si="0"/>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 t="shared" si="0"/>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 t="shared" si="0"/>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 t="shared" si="0"/>
      </c>
      <c r="I8" s="41"/>
      <c r="J8" s="42"/>
      <c r="K8" s="42"/>
      <c r="L8" s="42"/>
      <c r="M8" s="42"/>
      <c r="N8" s="42"/>
      <c r="O8" s="42"/>
    </row>
    <row r="9" spans="1:15" s="57" customFormat="1" ht="18" customHeight="1" hidden="1">
      <c r="A9" s="32">
        <f>IF(Rechnen!$R$3=0,"",7)</f>
      </c>
      <c r="B9" s="56">
        <f>Rechnen!K9</f>
        <v>0</v>
      </c>
      <c r="C9" s="56">
        <f>IF(Rechnen!$R$3=0,"",Rechnen!L9)</f>
      </c>
      <c r="D9" s="56">
        <f>IF(Rechnen!$R$3=0,"",Rechnen!M9)</f>
      </c>
      <c r="E9" s="56">
        <f>IF(Rechnen!$R$3=0,"",Rechnen!N9)</f>
      </c>
      <c r="F9" s="33" t="s">
        <v>9</v>
      </c>
      <c r="G9" s="56">
        <f>IF(Rechnen!$R$3=0,"",Rechnen!P9)</f>
      </c>
      <c r="H9" s="34">
        <f t="shared" si="0"/>
      </c>
      <c r="I9" s="36"/>
      <c r="J9" s="30"/>
      <c r="K9" s="30"/>
      <c r="L9" s="31"/>
      <c r="M9" s="30"/>
      <c r="N9" s="30"/>
      <c r="O9" s="30"/>
    </row>
    <row r="10" spans="1:15" s="57" customFormat="1" ht="18" customHeight="1" hidden="1">
      <c r="A10" s="32">
        <f>IF(Rechnen!$R$3=0,"",8)</f>
      </c>
      <c r="B10" s="56">
        <f>Rechnen!K10</f>
        <v>0</v>
      </c>
      <c r="C10" s="56">
        <f>IF(Rechnen!$R$3=0,"",Rechnen!L10)</f>
      </c>
      <c r="D10" s="56">
        <f>IF(Rechnen!$R$3=0,"",Rechnen!M10)</f>
      </c>
      <c r="E10" s="56">
        <f>IF(Rechnen!$R$3=0,"",Rechnen!N10)</f>
      </c>
      <c r="F10" s="33" t="s">
        <v>9</v>
      </c>
      <c r="G10" s="56">
        <f>IF(Rechnen!$R$3=0,"",Rechnen!P10)</f>
      </c>
      <c r="H10" s="34">
        <f t="shared" si="0"/>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18.75" customHeight="1">
      <c r="A12" s="58"/>
      <c r="B12" s="299" t="s">
        <v>40</v>
      </c>
      <c r="C12" s="300"/>
      <c r="D12" s="300"/>
      <c r="E12" s="300"/>
      <c r="F12" s="300"/>
      <c r="G12" s="300"/>
      <c r="H12" s="300"/>
      <c r="I12" s="26"/>
      <c r="J12" s="26"/>
      <c r="K12" s="26"/>
      <c r="L12" s="26"/>
      <c r="M12" s="26"/>
      <c r="N12" s="26"/>
      <c r="O12" s="26"/>
    </row>
    <row r="13" spans="1:8" ht="18" customHeight="1">
      <c r="A13" s="293" t="s">
        <v>28</v>
      </c>
      <c r="B13" s="295" t="s">
        <v>37</v>
      </c>
      <c r="C13" s="297" t="s">
        <v>20</v>
      </c>
      <c r="D13" s="295" t="s">
        <v>0</v>
      </c>
      <c r="E13" s="295" t="s">
        <v>1</v>
      </c>
      <c r="F13" s="295"/>
      <c r="G13" s="295"/>
      <c r="H13" s="295" t="s">
        <v>21</v>
      </c>
    </row>
    <row r="14" spans="1:8" ht="15" customHeight="1">
      <c r="A14" s="294"/>
      <c r="B14" s="296"/>
      <c r="C14" s="298"/>
      <c r="D14" s="296"/>
      <c r="E14" s="296"/>
      <c r="F14" s="296"/>
      <c r="G14" s="296"/>
      <c r="H14" s="296"/>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 aca="true" t="shared" si="1" ref="H15:H22">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 t="shared" si="1"/>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 t="shared" si="1"/>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 t="shared" si="1"/>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 t="shared" si="1"/>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 t="shared" si="1"/>
      </c>
      <c r="I20" s="41"/>
      <c r="J20" s="42"/>
      <c r="K20" s="42"/>
      <c r="L20" s="42"/>
      <c r="M20" s="42"/>
      <c r="N20" s="42"/>
      <c r="O20" s="42"/>
    </row>
    <row r="21" spans="1:15" s="57" customFormat="1" ht="18" customHeight="1" hidden="1">
      <c r="A21" s="32">
        <f>IF(Rechnen!$R$17=0,"",7)</f>
      </c>
      <c r="B21" s="56">
        <f>Rechnen!K23</f>
        <v>0</v>
      </c>
      <c r="C21" s="56">
        <f>IF(Rechnen!$R$17=0,"",Rechnen!L23)</f>
      </c>
      <c r="D21" s="56">
        <f>IF(Rechnen!$R$17=0,"",Rechnen!M23)</f>
      </c>
      <c r="E21" s="56">
        <f>IF(Rechnen!$R$17=0,"",Rechnen!N23)</f>
      </c>
      <c r="F21" s="33" t="s">
        <v>9</v>
      </c>
      <c r="G21" s="56">
        <f>IF(Rechnen!$R$17=0,"",Rechnen!P23)</f>
      </c>
      <c r="H21" s="34">
        <f t="shared" si="1"/>
      </c>
      <c r="I21" s="36"/>
      <c r="J21" s="30"/>
      <c r="K21" s="30"/>
      <c r="L21" s="31"/>
      <c r="M21" s="30"/>
      <c r="N21" s="30"/>
      <c r="O21" s="30"/>
    </row>
    <row r="22" spans="1:15" s="57" customFormat="1" ht="18" customHeight="1" hidden="1">
      <c r="A22" s="32">
        <f>IF(Rechnen!$R$17=0,"",8)</f>
      </c>
      <c r="B22" s="56">
        <f>Rechnen!K24</f>
        <v>0</v>
      </c>
      <c r="C22" s="56">
        <f>IF(Rechnen!$R$17=0,"",Rechnen!L24)</f>
      </c>
      <c r="D22" s="56">
        <f>IF(Rechnen!$R$17=0,"",Rechnen!M24)</f>
      </c>
      <c r="E22" s="56">
        <f>IF(Rechnen!$R$17=0,"",Rechnen!N24)</f>
      </c>
      <c r="F22" s="33" t="s">
        <v>9</v>
      </c>
      <c r="G22" s="56">
        <f>IF(Rechnen!$R$17=0,"",Rechnen!P24)</f>
      </c>
      <c r="H22" s="34">
        <f t="shared" si="1"/>
      </c>
      <c r="I22" s="31"/>
      <c r="J22" s="30"/>
      <c r="K22" s="30"/>
      <c r="L22" s="31"/>
      <c r="M22" s="30"/>
      <c r="N22" s="30"/>
      <c r="O22" s="30"/>
    </row>
    <row r="23" spans="1:8" ht="30" customHeight="1">
      <c r="A23" s="58"/>
      <c r="B23" s="299" t="s">
        <v>100</v>
      </c>
      <c r="C23" s="300"/>
      <c r="D23" s="300"/>
      <c r="E23" s="300"/>
      <c r="F23" s="300"/>
      <c r="G23" s="300"/>
      <c r="H23" s="300"/>
    </row>
    <row r="24" spans="1:8" ht="15">
      <c r="A24" s="293" t="s">
        <v>28</v>
      </c>
      <c r="B24" s="295" t="s">
        <v>66</v>
      </c>
      <c r="C24" s="297" t="s">
        <v>20</v>
      </c>
      <c r="D24" s="295" t="s">
        <v>0</v>
      </c>
      <c r="E24" s="295" t="s">
        <v>1</v>
      </c>
      <c r="F24" s="295"/>
      <c r="G24" s="295"/>
      <c r="H24" s="295" t="s">
        <v>21</v>
      </c>
    </row>
    <row r="25" spans="1:8" ht="15">
      <c r="A25" s="294"/>
      <c r="B25" s="296"/>
      <c r="C25" s="298"/>
      <c r="D25" s="296"/>
      <c r="E25" s="296"/>
      <c r="F25" s="296"/>
      <c r="G25" s="296"/>
      <c r="H25" s="296"/>
    </row>
    <row r="26" spans="1:8" ht="15">
      <c r="A26" s="32">
        <f>IF(Rechnen2!$R$3=0,"",1)</f>
      </c>
      <c r="B26" s="56" t="str">
        <f>Rechnen2!K3</f>
        <v>C1</v>
      </c>
      <c r="C26" s="56">
        <f>IF(Rechnen2!$R$3=0,"",Rechnen2!L3)</f>
      </c>
      <c r="D26" s="56">
        <f>IF(Rechnen2!$R$3=0,"",Rechnen2!M3)</f>
      </c>
      <c r="E26" s="56">
        <f>IF(Rechnen2!$R$3=0,"",Rechnen2!N3)</f>
      </c>
      <c r="F26" s="33" t="s">
        <v>9</v>
      </c>
      <c r="G26" s="56">
        <f>IF(Rechnen2!$R$3=0,"",Rechnen2!P3)</f>
      </c>
      <c r="H26" s="34">
        <f aca="true" t="shared" si="2" ref="H26:H33">IF(AND(E26="",G26=""),"",(E26-G26))</f>
      </c>
    </row>
    <row r="27" spans="1:8" ht="15">
      <c r="A27" s="32">
        <f>IF(Rechnen2!$R$3=0,"",2)</f>
      </c>
      <c r="B27" s="56" t="str">
        <f>Rechnen2!K4</f>
        <v>C2</v>
      </c>
      <c r="C27" s="56">
        <f>IF(Rechnen2!$R$3=0,"",Rechnen2!L4)</f>
      </c>
      <c r="D27" s="56">
        <f>IF(Rechnen2!$R$3=0,"",Rechnen2!M4)</f>
      </c>
      <c r="E27" s="56">
        <f>IF(Rechnen2!$R$3=0,"",Rechnen2!N4)</f>
      </c>
      <c r="F27" s="33" t="s">
        <v>9</v>
      </c>
      <c r="G27" s="56">
        <f>IF(Rechnen2!$R$3=0,"",Rechnen2!P4)</f>
      </c>
      <c r="H27" s="34">
        <f t="shared" si="2"/>
      </c>
    </row>
    <row r="28" spans="1:8" ht="15">
      <c r="A28" s="32">
        <f>IF(Rechnen2!$R$3=0,"",3)</f>
      </c>
      <c r="B28" s="56" t="str">
        <f>Rechnen2!K5</f>
        <v>C3</v>
      </c>
      <c r="C28" s="56">
        <f>IF(Rechnen2!$R$3=0,"",Rechnen2!L5)</f>
      </c>
      <c r="D28" s="56">
        <f>IF(Rechnen2!$R$3=0,"",Rechnen2!M5)</f>
      </c>
      <c r="E28" s="56">
        <f>IF(Rechnen2!$R$3=0,"",Rechnen2!N5)</f>
      </c>
      <c r="F28" s="33" t="s">
        <v>9</v>
      </c>
      <c r="G28" s="56">
        <f>IF(Rechnen2!$R$3=0,"",Rechnen2!P5)</f>
      </c>
      <c r="H28" s="34">
        <f t="shared" si="2"/>
      </c>
    </row>
    <row r="29" spans="1:8" ht="15">
      <c r="A29" s="32">
        <f>IF(Rechnen2!$R$3=0,"",4)</f>
      </c>
      <c r="B29" s="56" t="str">
        <f>Rechnen2!K6</f>
        <v>C4</v>
      </c>
      <c r="C29" s="56">
        <f>IF(Rechnen2!$R$3=0,"",Rechnen2!L6)</f>
      </c>
      <c r="D29" s="56">
        <f>IF(Rechnen2!$R$3=0,"",Rechnen2!M6)</f>
      </c>
      <c r="E29" s="56">
        <f>IF(Rechnen2!$R$3=0,"",Rechnen2!N6)</f>
      </c>
      <c r="F29" s="33" t="s">
        <v>9</v>
      </c>
      <c r="G29" s="56">
        <f>IF(Rechnen2!$R$3=0,"",Rechnen2!P6)</f>
      </c>
      <c r="H29" s="34">
        <f t="shared" si="2"/>
      </c>
    </row>
    <row r="30" spans="1:8" ht="15">
      <c r="A30" s="32">
        <f>IF(Rechnen2!$R$3=0,"",5)</f>
      </c>
      <c r="B30" s="56" t="str">
        <f>Rechnen2!K7</f>
        <v>C5</v>
      </c>
      <c r="C30" s="56">
        <f>IF(Rechnen2!$R$3=0,"",Rechnen2!L7)</f>
      </c>
      <c r="D30" s="56">
        <f>IF(Rechnen2!$R$3=0,"",Rechnen2!M7)</f>
      </c>
      <c r="E30" s="56">
        <f>IF(Rechnen2!$R$3=0,"",Rechnen2!N7)</f>
      </c>
      <c r="F30" s="33" t="s">
        <v>9</v>
      </c>
      <c r="G30" s="56">
        <f>IF(Rechnen2!$R$3=0,"",Rechnen2!P7)</f>
      </c>
      <c r="H30" s="34">
        <f t="shared" si="2"/>
      </c>
    </row>
    <row r="31" spans="1:8" ht="15">
      <c r="A31" s="32">
        <f>IF(Rechnen2!$R$3=0,"",6)</f>
      </c>
      <c r="B31" s="56" t="str">
        <f>Rechnen2!K8</f>
        <v>C6</v>
      </c>
      <c r="C31" s="56">
        <f>IF(Rechnen2!$R$3=0,"",Rechnen2!L8)</f>
      </c>
      <c r="D31" s="56">
        <f>IF(Rechnen2!$R$3=0,"",Rechnen2!M8)</f>
      </c>
      <c r="E31" s="56">
        <f>IF(Rechnen2!$R$3=0,"",Rechnen2!N8)</f>
      </c>
      <c r="F31" s="33" t="s">
        <v>9</v>
      </c>
      <c r="G31" s="56">
        <f>IF(Rechnen2!$R$3=0,"",Rechnen2!P8)</f>
      </c>
      <c r="H31" s="34">
        <f t="shared" si="2"/>
      </c>
    </row>
    <row r="32" spans="1:8" ht="15" hidden="1">
      <c r="A32" s="32">
        <f>IF(Rechnen2!$R$3=0,"",7)</f>
      </c>
      <c r="B32" s="56">
        <f>Rechnen2!K9</f>
        <v>0</v>
      </c>
      <c r="C32" s="56">
        <f>IF(Rechnen2!$R$3=0,"",Rechnen2!L9)</f>
      </c>
      <c r="D32" s="56">
        <f>IF(Rechnen2!$R$3=0,"",Rechnen2!M9)</f>
      </c>
      <c r="E32" s="56">
        <f>IF(Rechnen2!$R$3=0,"",Rechnen2!N9)</f>
      </c>
      <c r="F32" s="33" t="s">
        <v>9</v>
      </c>
      <c r="G32" s="56">
        <f>IF(Rechnen2!$R$3=0,"",Rechnen2!P9)</f>
      </c>
      <c r="H32" s="34">
        <f t="shared" si="2"/>
      </c>
    </row>
    <row r="33" spans="1:8" ht="15" hidden="1">
      <c r="A33" s="32">
        <f>IF(Rechnen2!$R$3=0,"",8)</f>
      </c>
      <c r="B33" s="56">
        <f>Rechnen2!K10</f>
        <v>0</v>
      </c>
      <c r="C33" s="56">
        <f>IF(Rechnen2!$R$3=0,"",Rechnen2!L10)</f>
      </c>
      <c r="D33" s="56">
        <f>IF(Rechnen2!$R$3=0,"",Rechnen2!M10)</f>
      </c>
      <c r="E33" s="56">
        <f>IF(Rechnen2!$R$3=0,"",Rechnen2!N10)</f>
      </c>
      <c r="F33" s="33" t="s">
        <v>9</v>
      </c>
      <c r="G33" s="56">
        <f>IF(Rechnen2!$R$3=0,"",Rechnen2!P10)</f>
      </c>
      <c r="H33" s="34">
        <f t="shared" si="2"/>
      </c>
    </row>
    <row r="34" spans="1:8" ht="22.5">
      <c r="A34" s="58"/>
      <c r="B34" s="299" t="s">
        <v>114</v>
      </c>
      <c r="C34" s="300"/>
      <c r="D34" s="300"/>
      <c r="E34" s="300"/>
      <c r="F34" s="300"/>
      <c r="G34" s="300"/>
      <c r="H34" s="300"/>
    </row>
    <row r="35" spans="1:8" ht="15">
      <c r="A35" s="293" t="s">
        <v>28</v>
      </c>
      <c r="B35" s="295" t="s">
        <v>120</v>
      </c>
      <c r="C35" s="297" t="s">
        <v>20</v>
      </c>
      <c r="D35" s="295" t="s">
        <v>0</v>
      </c>
      <c r="E35" s="295" t="s">
        <v>1</v>
      </c>
      <c r="F35" s="295"/>
      <c r="G35" s="295"/>
      <c r="H35" s="295" t="s">
        <v>21</v>
      </c>
    </row>
    <row r="36" spans="1:8" ht="15">
      <c r="A36" s="294"/>
      <c r="B36" s="296"/>
      <c r="C36" s="298"/>
      <c r="D36" s="296"/>
      <c r="E36" s="296"/>
      <c r="F36" s="296"/>
      <c r="G36" s="296"/>
      <c r="H36" s="296"/>
    </row>
    <row r="37" spans="1:8" ht="15">
      <c r="A37" s="32">
        <f>IF(Rechnen2!$R$3=0,"",1)</f>
      </c>
      <c r="B37" s="56" t="str">
        <f>$B$5</f>
        <v>A3</v>
      </c>
      <c r="C37" s="56">
        <f>$C$5</f>
      </c>
      <c r="D37" s="56">
        <f>$D$5</f>
      </c>
      <c r="E37" s="56">
        <f>$E$5</f>
      </c>
      <c r="F37" s="33" t="s">
        <v>9</v>
      </c>
      <c r="G37" s="56">
        <f>$G$5</f>
      </c>
      <c r="H37" s="34">
        <f aca="true" t="shared" si="3" ref="H37:H44">IF(AND(E37="",G37=""),"",(E37-G37))</f>
      </c>
    </row>
    <row r="38" spans="1:8" ht="15">
      <c r="A38" s="32">
        <f>IF(Rechnen2!$R$3=0,"",2)</f>
      </c>
      <c r="B38" s="56" t="str">
        <f>$B$17</f>
        <v>B3</v>
      </c>
      <c r="C38" s="56">
        <f>$C$17</f>
      </c>
      <c r="D38" s="56">
        <f>$D$17</f>
      </c>
      <c r="E38" s="56">
        <f>$E$17</f>
      </c>
      <c r="F38" s="33" t="s">
        <v>9</v>
      </c>
      <c r="G38" s="56">
        <f>$G$17</f>
      </c>
      <c r="H38" s="34">
        <f t="shared" si="3"/>
      </c>
    </row>
    <row r="39" spans="1:8" ht="15">
      <c r="A39" s="32">
        <f>IF(Rechnen2!$R$3=0,"",3)</f>
      </c>
      <c r="B39" s="56" t="str">
        <f>$B$28</f>
        <v>C3</v>
      </c>
      <c r="C39" s="56">
        <f>$C$28</f>
      </c>
      <c r="D39" s="56">
        <f>$D$28</f>
      </c>
      <c r="E39" s="56">
        <f>$E$28</f>
      </c>
      <c r="F39" s="33" t="s">
        <v>9</v>
      </c>
      <c r="G39" s="56">
        <f>$G$28</f>
      </c>
      <c r="H39" s="34">
        <f t="shared" si="3"/>
      </c>
    </row>
    <row r="40" spans="1:8" ht="15" hidden="1">
      <c r="A40" s="32">
        <f>IF(Rechnen2!$R$17=0,"",4)</f>
      </c>
      <c r="B40" s="56">
        <f>Rechnen2!K20</f>
        <v>0</v>
      </c>
      <c r="C40" s="56">
        <f>IF(Rechnen2!$R$17=0,"",Rechnen2!L20)</f>
      </c>
      <c r="D40" s="56">
        <f>IF(Rechnen2!$R$17=0,"",Rechnen2!M20)</f>
      </c>
      <c r="E40" s="56">
        <f>IF(Rechnen2!$R$17=0,"",Rechnen2!N20)</f>
      </c>
      <c r="F40" s="33" t="s">
        <v>9</v>
      </c>
      <c r="G40" s="56">
        <f>IF(Rechnen2!$R$17=0,"",Rechnen2!P20)</f>
      </c>
      <c r="H40" s="34">
        <f t="shared" si="3"/>
      </c>
    </row>
    <row r="41" spans="1:8" ht="15" hidden="1">
      <c r="A41" s="32">
        <f>IF(Rechnen2!$R$17=0,"",5)</f>
      </c>
      <c r="B41" s="56">
        <f>Rechnen2!K21</f>
        <v>0</v>
      </c>
      <c r="C41" s="56">
        <f>IF(Rechnen2!$R$17=0,"",Rechnen2!L21)</f>
      </c>
      <c r="D41" s="56">
        <f>IF(Rechnen2!$R$17=0,"",Rechnen2!M21)</f>
      </c>
      <c r="E41" s="56">
        <f>IF(Rechnen2!$R$17=0,"",Rechnen2!N21)</f>
      </c>
      <c r="F41" s="33" t="s">
        <v>9</v>
      </c>
      <c r="G41" s="56">
        <f>IF(Rechnen2!$R$17=0,"",Rechnen2!P21)</f>
      </c>
      <c r="H41" s="34">
        <f t="shared" si="3"/>
      </c>
    </row>
    <row r="42" spans="1:8" ht="15" hidden="1">
      <c r="A42" s="32">
        <f>IF(Rechnen2!$R$17=0,"",6)</f>
      </c>
      <c r="B42" s="56">
        <f>Rechnen2!K22</f>
        <v>0</v>
      </c>
      <c r="C42" s="56">
        <f>IF(Rechnen2!$R$17=0,"",Rechnen2!L22)</f>
      </c>
      <c r="D42" s="56">
        <f>IF(Rechnen2!$R$17=0,"",Rechnen2!M22)</f>
      </c>
      <c r="E42" s="56">
        <f>IF(Rechnen2!$R$17=0,"",Rechnen2!N22)</f>
      </c>
      <c r="F42" s="33" t="s">
        <v>9</v>
      </c>
      <c r="G42" s="56">
        <f>IF(Rechnen2!$R$17=0,"",Rechnen2!P22)</f>
      </c>
      <c r="H42" s="34">
        <f t="shared" si="3"/>
      </c>
    </row>
    <row r="43" spans="1:8" ht="15" hidden="1">
      <c r="A43" s="32">
        <f>IF(Rechnen2!$R$17=0,"",7)</f>
      </c>
      <c r="B43" s="56">
        <f>Rechnen2!K23</f>
        <v>0</v>
      </c>
      <c r="C43" s="56">
        <f>IF(Rechnen2!$R$17=0,"",Rechnen2!L23)</f>
      </c>
      <c r="D43" s="56">
        <f>IF(Rechnen2!$R$17=0,"",Rechnen2!M23)</f>
      </c>
      <c r="E43" s="56">
        <f>IF(Rechnen2!$R$17=0,"",Rechnen2!N23)</f>
      </c>
      <c r="F43" s="33" t="s">
        <v>9</v>
      </c>
      <c r="G43" s="56">
        <f>IF(Rechnen2!$R$17=0,"",Rechnen2!P23)</f>
      </c>
      <c r="H43" s="34">
        <f t="shared" si="3"/>
      </c>
    </row>
    <row r="44" spans="1:8" ht="15" hidden="1">
      <c r="A44" s="32">
        <f>IF(Rechnen2!$R$17=0,"",8)</f>
      </c>
      <c r="B44" s="56">
        <f>Rechnen2!K24</f>
        <v>0</v>
      </c>
      <c r="C44" s="56">
        <f>IF(Rechnen2!$R$17=0,"",Rechnen2!L24)</f>
      </c>
      <c r="D44" s="56">
        <f>IF(Rechnen2!$R$17=0,"",Rechnen2!M24)</f>
      </c>
      <c r="E44" s="56">
        <f>IF(Rechnen2!$R$17=0,"",Rechnen2!N24)</f>
      </c>
      <c r="F44" s="33" t="s">
        <v>9</v>
      </c>
      <c r="G44" s="56">
        <f>IF(Rechnen2!$R$17=0,"",Rechnen2!P24)</f>
      </c>
      <c r="H44" s="34">
        <f t="shared" si="3"/>
      </c>
    </row>
  </sheetData>
  <sheetProtection password="E760" sheet="1" objects="1" scenarios="1"/>
  <mergeCells count="23">
    <mergeCell ref="B12:H12"/>
    <mergeCell ref="B1:H1"/>
    <mergeCell ref="E2:G2"/>
    <mergeCell ref="A13:A14"/>
    <mergeCell ref="B13:B14"/>
    <mergeCell ref="C13:C14"/>
    <mergeCell ref="D13:D14"/>
    <mergeCell ref="B23:H23"/>
    <mergeCell ref="E13:G14"/>
    <mergeCell ref="H13:H14"/>
    <mergeCell ref="H24:H25"/>
    <mergeCell ref="B34:H34"/>
    <mergeCell ref="H35:H36"/>
    <mergeCell ref="A24:A25"/>
    <mergeCell ref="B24:B25"/>
    <mergeCell ref="C24:C25"/>
    <mergeCell ref="D24:D25"/>
    <mergeCell ref="E24:G25"/>
    <mergeCell ref="A35:A36"/>
    <mergeCell ref="B35:B36"/>
    <mergeCell ref="C35:C36"/>
    <mergeCell ref="D35:D36"/>
    <mergeCell ref="E35:G36"/>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2016-05-31T05:39:31Z</cp:lastPrinted>
  <dcterms:created xsi:type="dcterms:W3CDTF">1999-01-27T19:57:19Z</dcterms:created>
  <dcterms:modified xsi:type="dcterms:W3CDTF">2016-06-15T09:59:56Z</dcterms:modified>
  <cp:category/>
  <cp:version/>
  <cp:contentType/>
  <cp:contentStatus/>
</cp:coreProperties>
</file>