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Rechnen" sheetId="5" r:id="rId5"/>
    <sheet name="Gruppen-Tabellen" sheetId="6" r:id="rId6"/>
  </sheets>
  <definedNames>
    <definedName name="_xlnm.Print_Area" localSheetId="5">'Gruppen-Tabellen'!$A$1:$I$37</definedName>
    <definedName name="_xlnm.Print_Area" localSheetId="3">'Spielplan'!$A$1:$N$121</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eintragen Format hh:mm
-5 Minuten zusätzlich zur Vorrundenpause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<sst xmlns="http://schemas.openxmlformats.org/spreadsheetml/2006/main" count="494" uniqueCount="131">
  <si>
    <t>Gruppe A</t>
  </si>
  <si>
    <t>Pkte</t>
  </si>
  <si>
    <t>Gruppe C</t>
  </si>
  <si>
    <t>Dauer:</t>
  </si>
  <si>
    <t>Pause:</t>
  </si>
  <si>
    <t>Gruppe B</t>
  </si>
  <si>
    <t>Gruppe D</t>
  </si>
  <si>
    <t>Zeit</t>
  </si>
  <si>
    <t>Spiel Nr.</t>
  </si>
  <si>
    <t>Ort</t>
  </si>
  <si>
    <t>Gruppe</t>
  </si>
  <si>
    <t>Vorrunde</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</si>
  <si>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</si>
  <si>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</si>
  <si>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</si>
  <si>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</si>
  <si>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</si>
  <si>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</si>
  <si>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</si>
  <si>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</si>
  <si>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</si>
  <si>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</si>
  <si>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</si>
  <si>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</si>
  <si>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</si>
  <si>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</si>
  <si>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</si>
  <si>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</si>
  <si>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</si>
  <si>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</si>
  <si>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</si>
  <si>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</si>
  <si>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</si>
  <si>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</si>
  <si>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</si>
  <si>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</si>
  <si>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</si>
  <si>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</si>
  <si>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</si>
  <si>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</si>
  <si>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</si>
  <si>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</si>
  <si>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</si>
  <si>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</si>
  <si>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</si>
  <si>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</si>
  <si>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</si>
  <si>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</si>
  <si>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</si>
  <si>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</si>
  <si>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</si>
  <si>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</si>
  <si>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</si>
  <si>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</si>
  <si>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</si>
  <si>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</si>
  <si>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</si>
  <si>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I. Runde um Platz 5-8</t>
  </si>
  <si>
    <t>Spiel um Platz 7</t>
  </si>
  <si>
    <t>Spiel um Platz 5</t>
  </si>
  <si>
    <t>M01</t>
  </si>
  <si>
    <t>M02</t>
  </si>
  <si>
    <t>M03</t>
  </si>
  <si>
    <t>M04</t>
  </si>
  <si>
    <t>M05</t>
  </si>
  <si>
    <t>M06</t>
  </si>
  <si>
    <t>M07</t>
  </si>
  <si>
    <t>M08</t>
  </si>
  <si>
    <t>M09</t>
  </si>
  <si>
    <t>M10</t>
  </si>
  <si>
    <t>M11</t>
  </si>
  <si>
    <t>M12</t>
  </si>
  <si>
    <t>M13</t>
  </si>
  <si>
    <t>M14</t>
  </si>
  <si>
    <t>M15</t>
  </si>
  <si>
    <t>M16</t>
  </si>
  <si>
    <t>gewonnene Bälle</t>
  </si>
  <si>
    <t>Ergebnis nach Sätzen</t>
  </si>
  <si>
    <t>Ergebnis nach  gewonnenen Bällen</t>
  </si>
  <si>
    <t>Vierter aller Gruppenvierten</t>
  </si>
  <si>
    <t>Dritter aller Gruppenvierten</t>
  </si>
  <si>
    <t>Zweiter aller Gruppenvierten</t>
  </si>
  <si>
    <t>Erster aller Gruppenvierten</t>
  </si>
  <si>
    <t>alle Gruppendritten</t>
  </si>
  <si>
    <t>alle Gruppenvierten</t>
  </si>
  <si>
    <t>Vierter aller Gruppendritten</t>
  </si>
  <si>
    <t>Gewinn-sätze</t>
  </si>
  <si>
    <t>Verlierer Viertelfinale Spiel 29</t>
  </si>
  <si>
    <t>Verlierer Viertelfinale Spiel 31</t>
  </si>
  <si>
    <t>Verlierer Viertelfinale Spiel 30</t>
  </si>
  <si>
    <t>Verlierer Viertelfinale Spiel 32</t>
  </si>
  <si>
    <t>Sieger Viertelfinale Spiel 29</t>
  </si>
  <si>
    <t>Sieger Viertelfinale Spiel 31</t>
  </si>
  <si>
    <t>Sieger Viertelfinale Spiel 32</t>
  </si>
  <si>
    <t>Sieger Viertelfinale Spiel 30</t>
  </si>
  <si>
    <t>Verlierer Spiel 33</t>
  </si>
  <si>
    <t>Verlierer Spiel 34</t>
  </si>
  <si>
    <t>Sieger Spiel 33</t>
  </si>
  <si>
    <t>Sieger Spiel 34</t>
  </si>
  <si>
    <t>Verlierer Halbfinale Spiel 36</t>
  </si>
  <si>
    <t>Verlierer Halbfinale Spiel  35</t>
  </si>
  <si>
    <t>Sieger Halbfinale Spiel 35</t>
  </si>
  <si>
    <t>Sieger Halbfinale Spiel 36</t>
  </si>
  <si>
    <t>Platzierungen</t>
  </si>
  <si>
    <t>1.</t>
  </si>
  <si>
    <t>2.</t>
  </si>
  <si>
    <t>3.</t>
  </si>
  <si>
    <t>4.</t>
  </si>
  <si>
    <t>5.</t>
  </si>
  <si>
    <t>9.</t>
  </si>
  <si>
    <t>10.</t>
  </si>
  <si>
    <t>11.</t>
  </si>
  <si>
    <t>12.</t>
  </si>
  <si>
    <t>13.</t>
  </si>
  <si>
    <t>14.</t>
  </si>
  <si>
    <t>15.</t>
  </si>
  <si>
    <t>16.</t>
  </si>
  <si>
    <t>6.</t>
  </si>
  <si>
    <t>7.</t>
  </si>
  <si>
    <t>8.</t>
  </si>
  <si>
    <t>I. Runde um Platz 9-12</t>
  </si>
  <si>
    <t>I. Runde um Platz 13-16</t>
  </si>
  <si>
    <t>Dritter aller Gruppendritten</t>
  </si>
  <si>
    <t>Erster aller Gruppendritten</t>
  </si>
  <si>
    <t>Zweiter aller Gruppendritten</t>
  </si>
  <si>
    <t>Spiel um Platz 15</t>
  </si>
  <si>
    <t>Spiel um Platz 13</t>
  </si>
  <si>
    <t>Spiel um Platz 11</t>
  </si>
  <si>
    <t>Spiel um Platz 9</t>
  </si>
  <si>
    <t>Verlierer Spiel 25</t>
  </si>
  <si>
    <t>Verlierer Spiel 26</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</si>
</sst>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9">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9"/>
      <name val="Arial"/>
      <family val="2"/>
    </font>
    <font>
      <b/>
      <i/>
      <u val="single"/>
      <sz val="14"/>
      <name val="Arial"/>
      <family val="2"/>
    </font>
    <font>
      <b/>
      <sz val="8"/>
      <color indexed="2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6"/>
        <bgColor indexed="64"/>
      </patternFill>
    </fill>
    <fill>
      <patternFill patternType="solid">
        <fgColor theme="0"/>
        <bgColor indexed="64"/>
      </patternFill>
    </fill>
    <fill>
      <patternFill patternType="solid">
        <fgColor indexed="41"/>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17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0" fontId="24" fillId="33" borderId="10"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38" fillId="40"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 fillId="41" borderId="10" xfId="0" applyFont="1" applyFill="1" applyBorder="1" applyAlignment="1" applyProtection="1">
      <alignment horizontal="center"/>
      <protection locked="0"/>
    </xf>
    <xf numFmtId="0" fontId="5" fillId="42" borderId="0" xfId="0" applyFont="1" applyFill="1" applyBorder="1" applyAlignment="1" applyProtection="1">
      <alignment horizontal="right"/>
      <protection/>
    </xf>
    <xf numFmtId="0" fontId="5" fillId="42" borderId="0" xfId="0" applyFont="1" applyFill="1" applyBorder="1" applyAlignment="1" applyProtection="1">
      <alignment horizontal="centerContinuous"/>
      <protection/>
    </xf>
    <xf numFmtId="0" fontId="30" fillId="42" borderId="0" xfId="0" applyFont="1" applyFill="1" applyBorder="1" applyAlignment="1" applyProtection="1">
      <alignment horizontal="center"/>
      <protection/>
    </xf>
    <xf numFmtId="0" fontId="30" fillId="42" borderId="0" xfId="0" applyFont="1" applyFill="1" applyBorder="1" applyAlignment="1" applyProtection="1">
      <alignment/>
      <protection/>
    </xf>
    <xf numFmtId="0" fontId="0" fillId="42" borderId="0" xfId="0" applyFont="1" applyFill="1" applyBorder="1" applyAlignment="1" applyProtection="1">
      <alignment/>
      <protection/>
    </xf>
    <xf numFmtId="0" fontId="0" fillId="42" borderId="0" xfId="0" applyFont="1" applyFill="1" applyBorder="1" applyAlignment="1" applyProtection="1">
      <alignment horizontal="center"/>
      <protection/>
    </xf>
    <xf numFmtId="0" fontId="30" fillId="42" borderId="0" xfId="0" applyNumberFormat="1" applyFont="1" applyFill="1" applyBorder="1" applyAlignment="1" applyProtection="1">
      <alignment/>
      <protection/>
    </xf>
    <xf numFmtId="173" fontId="24" fillId="33" borderId="13" xfId="0" applyNumberFormat="1" applyFont="1" applyFill="1" applyBorder="1" applyAlignment="1" applyProtection="1">
      <alignment horizontal="center"/>
      <protection/>
    </xf>
    <xf numFmtId="0" fontId="31"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left"/>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right"/>
      <protection/>
    </xf>
    <xf numFmtId="0" fontId="0" fillId="33" borderId="12" xfId="0" applyFont="1" applyFill="1" applyBorder="1" applyAlignment="1" applyProtection="1">
      <alignment horizontal="left"/>
      <protection/>
    </xf>
    <xf numFmtId="0" fontId="31" fillId="33" borderId="11" xfId="0" applyFont="1" applyFill="1" applyBorder="1" applyAlignment="1" applyProtection="1">
      <alignment horizontal="center" vertical="center"/>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0" fontId="1" fillId="34" borderId="13" xfId="0" applyFont="1" applyFill="1" applyBorder="1" applyAlignment="1" applyProtection="1">
      <alignment horizontal="right"/>
      <protection/>
    </xf>
    <xf numFmtId="0" fontId="1" fillId="34" borderId="12" xfId="0" applyFont="1" applyFill="1" applyBorder="1" applyAlignment="1" applyProtection="1">
      <alignment horizontal="left"/>
      <protection/>
    </xf>
    <xf numFmtId="0" fontId="43" fillId="33" borderId="0" xfId="0" applyFont="1" applyFill="1" applyAlignment="1" applyProtection="1">
      <alignment horizontal="centerContinuous" vertical="center" wrapText="1"/>
      <protection/>
    </xf>
    <xf numFmtId="0" fontId="0" fillId="33" borderId="0" xfId="0" applyFill="1" applyAlignment="1">
      <alignment/>
    </xf>
    <xf numFmtId="0" fontId="0" fillId="0" borderId="0" xfId="0" applyAlignment="1">
      <alignment/>
    </xf>
    <xf numFmtId="0" fontId="22" fillId="33" borderId="14" xfId="0" applyFont="1" applyFill="1" applyBorder="1" applyAlignment="1" applyProtection="1">
      <alignment vertical="center"/>
      <protection/>
    </xf>
    <xf numFmtId="0" fontId="23" fillId="33" borderId="14" xfId="0" applyFont="1" applyFill="1" applyBorder="1" applyAlignment="1" applyProtection="1">
      <alignment vertical="center"/>
      <protection/>
    </xf>
    <xf numFmtId="0" fontId="22" fillId="33" borderId="14" xfId="0" applyFont="1" applyFill="1" applyBorder="1" applyAlignment="1" applyProtection="1">
      <alignment vertical="center" wrapText="1"/>
      <protection/>
    </xf>
    <xf numFmtId="0" fontId="22" fillId="33" borderId="15" xfId="0" applyFont="1" applyFill="1" applyBorder="1" applyAlignment="1" applyProtection="1">
      <alignment/>
      <protection/>
    </xf>
    <xf numFmtId="0" fontId="23" fillId="33" borderId="15" xfId="0" applyFont="1" applyFill="1" applyBorder="1" applyAlignment="1" applyProtection="1">
      <alignment/>
      <protection/>
    </xf>
    <xf numFmtId="0" fontId="1" fillId="33" borderId="0" xfId="0" applyFont="1" applyFill="1" applyAlignment="1" applyProtection="1">
      <alignment horizontal="centerContinuous" vertical="center" wrapText="1"/>
      <protection/>
    </xf>
    <xf numFmtId="0" fontId="7" fillId="33" borderId="0" xfId="0" applyFont="1" applyFill="1" applyAlignment="1" applyProtection="1">
      <alignment horizontal="center" vertical="center" wrapText="1"/>
      <protection/>
    </xf>
    <xf numFmtId="0" fontId="9" fillId="33" borderId="11" xfId="0" applyFont="1" applyFill="1" applyBorder="1" applyAlignment="1" applyProtection="1">
      <alignment horizontal="left"/>
      <protection/>
    </xf>
    <xf numFmtId="0" fontId="44" fillId="0" borderId="0" xfId="0" applyFont="1" applyAlignment="1" applyProtection="1">
      <alignment horizontal="left"/>
      <protection/>
    </xf>
    <xf numFmtId="0" fontId="0" fillId="33" borderId="0" xfId="0" applyFill="1" applyAlignment="1" applyProtection="1">
      <alignment/>
      <protection/>
    </xf>
    <xf numFmtId="0" fontId="0"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25" fillId="33" borderId="16" xfId="0" applyFont="1" applyFill="1" applyBorder="1" applyAlignment="1" applyProtection="1">
      <alignment horizontal="center" vertical="center"/>
      <protection hidden="1"/>
    </xf>
    <xf numFmtId="0" fontId="3" fillId="33" borderId="0" xfId="0" applyFont="1" applyFill="1" applyAlignment="1" applyProtection="1">
      <alignment vertical="center" wrapText="1"/>
      <protection/>
    </xf>
    <xf numFmtId="0" fontId="0" fillId="0" borderId="17" xfId="0" applyBorder="1" applyAlignment="1">
      <alignment vertical="center" wrapText="1"/>
    </xf>
    <xf numFmtId="0" fontId="25" fillId="33" borderId="16" xfId="0" applyFont="1" applyFill="1" applyBorder="1" applyAlignment="1" applyProtection="1">
      <alignment horizontal="center" vertical="center"/>
      <protection hidden="1" locked="0"/>
    </xf>
    <xf numFmtId="0" fontId="13" fillId="43" borderId="18" xfId="0" applyFont="1" applyFill="1" applyBorder="1" applyAlignment="1">
      <alignment horizontal="center" vertical="center"/>
    </xf>
    <xf numFmtId="0" fontId="13" fillId="43" borderId="0" xfId="0" applyFont="1" applyFill="1" applyBorder="1" applyAlignment="1">
      <alignment horizontal="center" vertical="center"/>
    </xf>
    <xf numFmtId="0" fontId="25" fillId="33" borderId="19" xfId="0" applyFont="1" applyFill="1" applyBorder="1" applyAlignment="1" applyProtection="1">
      <alignment horizontal="left" vertical="center"/>
      <protection hidden="1"/>
    </xf>
    <xf numFmtId="0" fontId="25" fillId="33" borderId="20" xfId="0" applyFont="1" applyFill="1" applyBorder="1" applyAlignment="1" applyProtection="1">
      <alignment horizontal="left" vertical="center"/>
      <protection hidden="1"/>
    </xf>
    <xf numFmtId="0" fontId="23" fillId="33" borderId="0" xfId="0" applyFont="1" applyFill="1" applyAlignment="1" applyProtection="1">
      <alignment horizontal="center" vertical="center"/>
      <protection/>
    </xf>
    <xf numFmtId="0" fontId="0" fillId="33" borderId="11" xfId="0" applyFont="1" applyFill="1" applyBorder="1" applyAlignment="1" applyProtection="1">
      <alignment horizontal="center"/>
      <protection/>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vertical="top"/>
      <protection/>
    </xf>
    <xf numFmtId="0" fontId="1" fillId="33" borderId="0" xfId="0" applyFont="1" applyFill="1" applyAlignment="1" applyProtection="1">
      <alignment horizontal="center" vertical="center" textRotation="90" wrapText="1"/>
      <protection/>
    </xf>
    <xf numFmtId="0" fontId="1" fillId="33" borderId="17" xfId="0" applyFont="1" applyFill="1" applyBorder="1" applyAlignment="1" applyProtection="1">
      <alignment horizontal="center" vertical="center" textRotation="90" wrapText="1"/>
      <protection/>
    </xf>
    <xf numFmtId="0" fontId="0" fillId="0" borderId="21" xfId="0" applyBorder="1" applyAlignment="1">
      <alignment horizontal="left"/>
    </xf>
    <xf numFmtId="0" fontId="0" fillId="0" borderId="1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4" fillId="33" borderId="26"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4" fillId="33" borderId="26" xfId="0" applyFont="1" applyFill="1" applyBorder="1" applyAlignment="1" applyProtection="1">
      <alignment horizontal="center"/>
      <protection/>
    </xf>
    <xf numFmtId="0" fontId="4" fillId="33" borderId="27" xfId="0" applyFont="1" applyFill="1" applyBorder="1" applyAlignment="1" applyProtection="1">
      <alignment horizontal="center"/>
      <protection/>
    </xf>
    <xf numFmtId="0" fontId="4" fillId="33" borderId="28" xfId="0" applyFont="1" applyFill="1" applyBorder="1" applyAlignment="1" applyProtection="1">
      <alignment horizontal="center"/>
      <protection/>
    </xf>
    <xf numFmtId="0" fontId="23" fillId="33" borderId="14" xfId="0" applyFont="1" applyFill="1" applyBorder="1" applyAlignment="1" applyProtection="1">
      <alignment horizontal="center" vertical="center"/>
      <protection/>
    </xf>
    <xf numFmtId="0" fontId="0" fillId="33" borderId="12" xfId="0" applyFont="1" applyFill="1" applyBorder="1" applyAlignment="1" applyProtection="1">
      <alignment horizontal="center"/>
      <protection/>
    </xf>
    <xf numFmtId="0" fontId="8" fillId="33"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23" fillId="33" borderId="15"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protection/>
    </xf>
    <xf numFmtId="0" fontId="19" fillId="33" borderId="14" xfId="0" applyFont="1" applyFill="1" applyBorder="1" applyAlignment="1" applyProtection="1">
      <alignment horizontal="center"/>
      <protection/>
    </xf>
    <xf numFmtId="0" fontId="22" fillId="33" borderId="15" xfId="0" applyFont="1" applyFill="1" applyBorder="1" applyAlignment="1" applyProtection="1">
      <alignment horizontal="center" wrapText="1"/>
      <protection/>
    </xf>
    <xf numFmtId="0" fontId="20" fillId="33" borderId="0"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67</xdr:row>
      <xdr:rowOff>0</xdr:rowOff>
    </xdr:to>
    <xdr:sp>
      <xdr:nvSpPr>
        <xdr:cNvPr id="1" name="TextBox 4"/>
        <xdr:cNvSpPr txBox="1">
          <a:spLocks noChangeArrowheads="1"/>
        </xdr:cNvSpPr>
      </xdr:nvSpPr>
      <xdr:spPr>
        <a:xfrm>
          <a:off x="1085850" y="228600"/>
          <a:ext cx="645795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8"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913050"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6" t="s">
        <v>50</v>
      </c>
    </row>
    <row r="2" ht="112.5" customHeight="1">
      <c r="A2" s="97"/>
    </row>
    <row r="3" ht="112.5" customHeight="1">
      <c r="A3" s="97"/>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2</v>
      </c>
      <c r="C1" s="140" t="s">
        <v>32</v>
      </c>
      <c r="D1" s="141"/>
      <c r="E1" s="141"/>
    </row>
    <row r="2" spans="1:4" ht="18" customHeight="1">
      <c r="A2" s="32" t="s">
        <v>60</v>
      </c>
      <c r="B2" s="33" t="s">
        <v>68</v>
      </c>
      <c r="C2" s="4" t="s">
        <v>33</v>
      </c>
      <c r="D2" s="5" t="s">
        <v>34</v>
      </c>
    </row>
    <row r="3" spans="1:4" ht="18" customHeight="1">
      <c r="A3" s="32" t="s">
        <v>61</v>
      </c>
      <c r="B3" s="33" t="s">
        <v>69</v>
      </c>
      <c r="C3" s="4" t="s">
        <v>3</v>
      </c>
      <c r="D3" s="35">
        <v>0.009027777777777779</v>
      </c>
    </row>
    <row r="4" spans="1:3" ht="18" customHeight="1">
      <c r="A4" s="32" t="s">
        <v>62</v>
      </c>
      <c r="B4" s="33" t="s">
        <v>70</v>
      </c>
      <c r="C4" s="4" t="s">
        <v>53</v>
      </c>
    </row>
    <row r="5" spans="1:4" ht="18" customHeight="1">
      <c r="A5" s="32" t="s">
        <v>63</v>
      </c>
      <c r="B5" s="33" t="s">
        <v>71</v>
      </c>
      <c r="C5" s="4" t="s">
        <v>4</v>
      </c>
      <c r="D5" s="36">
        <v>0.001388888888888889</v>
      </c>
    </row>
    <row r="6" spans="1:4" ht="14.25" customHeight="1">
      <c r="A6" s="69"/>
      <c r="B6" s="69"/>
      <c r="C6" s="7" t="s">
        <v>35</v>
      </c>
      <c r="D6" s="6"/>
    </row>
    <row r="7" spans="3:4" ht="14.25" customHeight="1">
      <c r="C7" s="4" t="s">
        <v>4</v>
      </c>
      <c r="D7" s="37">
        <v>0.004861111111111111</v>
      </c>
    </row>
    <row r="8" spans="1:3" ht="33" customHeight="1">
      <c r="A8" s="8" t="s">
        <v>5</v>
      </c>
      <c r="B8" s="8" t="s">
        <v>6</v>
      </c>
      <c r="C8" s="7" t="s">
        <v>36</v>
      </c>
    </row>
    <row r="9" spans="1:2" ht="18" customHeight="1">
      <c r="A9" s="34" t="s">
        <v>64</v>
      </c>
      <c r="B9" s="99" t="s">
        <v>72</v>
      </c>
    </row>
    <row r="10" spans="1:2" ht="18" customHeight="1">
      <c r="A10" s="34" t="s">
        <v>65</v>
      </c>
      <c r="B10" s="99" t="s">
        <v>73</v>
      </c>
    </row>
    <row r="11" spans="1:2" ht="18" customHeight="1">
      <c r="A11" s="34" t="s">
        <v>66</v>
      </c>
      <c r="B11" s="99" t="s">
        <v>74</v>
      </c>
    </row>
    <row r="12" spans="1:3" ht="18" customHeight="1">
      <c r="A12" s="34" t="s">
        <v>67</v>
      </c>
      <c r="B12" s="99" t="s">
        <v>75</v>
      </c>
      <c r="C12" s="4" t="s">
        <v>37</v>
      </c>
    </row>
    <row r="13" spans="1:4" ht="18" customHeight="1">
      <c r="A13" s="69"/>
      <c r="B13" s="69"/>
      <c r="C13" s="4" t="s">
        <v>38</v>
      </c>
      <c r="D13" s="38">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N121"/>
  <sheetViews>
    <sheetView zoomScale="110" zoomScaleNormal="110" zoomScalePageLayoutView="0" workbookViewId="0" topLeftCell="A1">
      <selection activeCell="K75" sqref="K75"/>
    </sheetView>
  </sheetViews>
  <sheetFormatPr defaultColWidth="11.421875" defaultRowHeight="12.75"/>
  <cols>
    <col min="1" max="1" width="6.57421875" style="42" customWidth="1"/>
    <col min="2" max="2" width="14.28125" style="50" customWidth="1"/>
    <col min="3" max="3" width="7.7109375" style="48" customWidth="1"/>
    <col min="4" max="4" width="4.421875" style="42" customWidth="1"/>
    <col min="5" max="5" width="5.28125" style="42" customWidth="1"/>
    <col min="6" max="6" width="23.7109375" style="42" customWidth="1"/>
    <col min="7" max="7" width="2.57421875" style="42" customWidth="1"/>
    <col min="8" max="8" width="23.7109375" style="42" customWidth="1"/>
    <col min="9" max="9" width="3.140625" style="40" customWidth="1"/>
    <col min="10" max="10" width="1.7109375" style="42" customWidth="1"/>
    <col min="11" max="11" width="3.140625" style="40" customWidth="1"/>
    <col min="12" max="12" width="4.28125" style="40" customWidth="1"/>
    <col min="13" max="13" width="1.7109375" style="42" customWidth="1"/>
    <col min="14" max="14" width="4.28125" style="40" customWidth="1"/>
    <col min="15" max="16384" width="11.421875" style="40" customWidth="1"/>
  </cols>
  <sheetData>
    <row r="1" spans="1:14" s="41" customFormat="1" ht="16.5" customHeight="1">
      <c r="A1" s="39"/>
      <c r="B1" s="156" t="s">
        <v>0</v>
      </c>
      <c r="C1" s="157"/>
      <c r="D1" s="157"/>
      <c r="E1" s="158"/>
      <c r="F1" s="40"/>
      <c r="G1" s="39"/>
      <c r="H1" s="159" t="s">
        <v>2</v>
      </c>
      <c r="I1" s="160"/>
      <c r="J1" s="160"/>
      <c r="K1" s="161"/>
      <c r="L1" s="100"/>
      <c r="M1" s="101"/>
      <c r="N1" s="101"/>
    </row>
    <row r="2" spans="2:14" ht="12.75">
      <c r="B2" s="150" t="str">
        <f>Vorgaben!A2</f>
        <v>M01</v>
      </c>
      <c r="C2" s="151"/>
      <c r="D2" s="151"/>
      <c r="E2" s="152"/>
      <c r="F2" s="40"/>
      <c r="H2" s="150" t="str">
        <f>Vorgaben!B2</f>
        <v>M09</v>
      </c>
      <c r="I2" s="151"/>
      <c r="J2" s="151"/>
      <c r="K2" s="152"/>
      <c r="L2" s="102"/>
      <c r="M2" s="103"/>
      <c r="N2" s="103"/>
    </row>
    <row r="3" spans="1:14" ht="12.75">
      <c r="A3" s="43"/>
      <c r="B3" s="150" t="str">
        <f>Vorgaben!A3</f>
        <v>M02</v>
      </c>
      <c r="C3" s="151"/>
      <c r="D3" s="151"/>
      <c r="E3" s="152"/>
      <c r="F3" s="40"/>
      <c r="H3" s="150" t="str">
        <f>Vorgaben!B3</f>
        <v>M10</v>
      </c>
      <c r="I3" s="151"/>
      <c r="J3" s="151"/>
      <c r="K3" s="152"/>
      <c r="L3" s="102"/>
      <c r="M3" s="103"/>
      <c r="N3" s="103"/>
    </row>
    <row r="4" spans="2:14" ht="12.75">
      <c r="B4" s="150" t="str">
        <f>Vorgaben!A4</f>
        <v>M03</v>
      </c>
      <c r="C4" s="151"/>
      <c r="D4" s="151"/>
      <c r="E4" s="152"/>
      <c r="F4" s="40"/>
      <c r="H4" s="150" t="str">
        <f>Vorgaben!B4</f>
        <v>M11</v>
      </c>
      <c r="I4" s="151"/>
      <c r="J4" s="151"/>
      <c r="K4" s="152"/>
      <c r="L4" s="102"/>
      <c r="M4" s="103"/>
      <c r="N4" s="103"/>
    </row>
    <row r="5" spans="2:14" ht="13.5" thickBot="1">
      <c r="B5" s="153" t="str">
        <f>Vorgaben!A5</f>
        <v>M04</v>
      </c>
      <c r="C5" s="154"/>
      <c r="D5" s="154"/>
      <c r="E5" s="155"/>
      <c r="F5" s="40"/>
      <c r="H5" s="153" t="str">
        <f>Vorgaben!B5</f>
        <v>M12</v>
      </c>
      <c r="I5" s="154"/>
      <c r="J5" s="154"/>
      <c r="K5" s="155"/>
      <c r="L5" s="102"/>
      <c r="M5" s="103"/>
      <c r="N5" s="103"/>
    </row>
    <row r="6" spans="8:14" ht="24.75" customHeight="1" thickBot="1">
      <c r="H6" s="49"/>
      <c r="L6" s="104"/>
      <c r="M6" s="105"/>
      <c r="N6" s="104"/>
    </row>
    <row r="7" spans="2:14" ht="12.75">
      <c r="B7" s="156" t="s">
        <v>5</v>
      </c>
      <c r="C7" s="157"/>
      <c r="D7" s="157"/>
      <c r="E7" s="158"/>
      <c r="H7" s="159" t="s">
        <v>6</v>
      </c>
      <c r="I7" s="160"/>
      <c r="J7" s="160"/>
      <c r="K7" s="161"/>
      <c r="L7" s="100"/>
      <c r="M7" s="101"/>
      <c r="N7" s="101"/>
    </row>
    <row r="8" spans="2:14" ht="12.75">
      <c r="B8" s="150" t="str">
        <f>Vorgaben!A9</f>
        <v>M05</v>
      </c>
      <c r="C8" s="151"/>
      <c r="D8" s="151"/>
      <c r="E8" s="152"/>
      <c r="H8" s="150" t="str">
        <f>Vorgaben!B9</f>
        <v>M13</v>
      </c>
      <c r="I8" s="151"/>
      <c r="J8" s="151"/>
      <c r="K8" s="152"/>
      <c r="L8" s="102"/>
      <c r="M8" s="106"/>
      <c r="N8" s="106"/>
    </row>
    <row r="9" spans="2:14" ht="12.75">
      <c r="B9" s="150" t="str">
        <f>Vorgaben!A10</f>
        <v>M06</v>
      </c>
      <c r="C9" s="151"/>
      <c r="D9" s="151"/>
      <c r="E9" s="152"/>
      <c r="H9" s="150" t="str">
        <f>Vorgaben!B10</f>
        <v>M14</v>
      </c>
      <c r="I9" s="151"/>
      <c r="J9" s="151"/>
      <c r="K9" s="152"/>
      <c r="L9" s="102"/>
      <c r="M9" s="106"/>
      <c r="N9" s="106"/>
    </row>
    <row r="10" spans="2:14" ht="12.75">
      <c r="B10" s="150" t="str">
        <f>Vorgaben!A11</f>
        <v>M07</v>
      </c>
      <c r="C10" s="151"/>
      <c r="D10" s="151"/>
      <c r="E10" s="152"/>
      <c r="H10" s="150" t="str">
        <f>Vorgaben!B11</f>
        <v>M15</v>
      </c>
      <c r="I10" s="151"/>
      <c r="J10" s="151"/>
      <c r="K10" s="152"/>
      <c r="L10" s="102"/>
      <c r="M10" s="106"/>
      <c r="N10" s="106"/>
    </row>
    <row r="11" spans="2:14" ht="13.5" thickBot="1">
      <c r="B11" s="153" t="str">
        <f>Vorgaben!A12</f>
        <v>M08</v>
      </c>
      <c r="C11" s="154"/>
      <c r="D11" s="154"/>
      <c r="E11" s="155"/>
      <c r="H11" s="153" t="str">
        <f>Vorgaben!B12</f>
        <v>M16</v>
      </c>
      <c r="I11" s="154"/>
      <c r="J11" s="154"/>
      <c r="K11" s="155"/>
      <c r="L11" s="102"/>
      <c r="M11" s="106"/>
      <c r="N11" s="106"/>
    </row>
    <row r="12" ht="12.75" customHeight="1"/>
    <row r="13" spans="1:14" s="44" customFormat="1" ht="27" customHeight="1">
      <c r="A13" s="44" t="s">
        <v>7</v>
      </c>
      <c r="B13" s="44" t="s">
        <v>8</v>
      </c>
      <c r="C13" s="45" t="s">
        <v>9</v>
      </c>
      <c r="D13" s="164" t="s">
        <v>10</v>
      </c>
      <c r="E13" s="164"/>
      <c r="F13" s="46" t="s">
        <v>11</v>
      </c>
      <c r="G13" s="129"/>
      <c r="H13" s="46"/>
      <c r="I13" s="128" t="s">
        <v>86</v>
      </c>
      <c r="J13" s="47"/>
      <c r="K13" s="47"/>
      <c r="L13" s="120" t="s">
        <v>76</v>
      </c>
      <c r="M13" s="47"/>
      <c r="N13" s="47"/>
    </row>
    <row r="14" spans="1:14" ht="13.5">
      <c r="A14" s="107">
        <f>Vorgaben!$D$13</f>
        <v>0.375</v>
      </c>
      <c r="B14" s="108">
        <v>1</v>
      </c>
      <c r="C14" s="109" t="s">
        <v>12</v>
      </c>
      <c r="D14" s="145" t="s">
        <v>13</v>
      </c>
      <c r="E14" s="145"/>
      <c r="F14" s="113" t="str">
        <f>$B$2</f>
        <v>M01</v>
      </c>
      <c r="G14" s="110" t="s">
        <v>14</v>
      </c>
      <c r="H14" s="114" t="str">
        <f>$B$3</f>
        <v>M02</v>
      </c>
      <c r="I14" s="112"/>
      <c r="J14" s="110" t="s">
        <v>15</v>
      </c>
      <c r="K14" s="111"/>
      <c r="L14" s="112"/>
      <c r="M14" s="110" t="s">
        <v>15</v>
      </c>
      <c r="N14" s="111"/>
    </row>
    <row r="15" spans="1:14" ht="13.5">
      <c r="A15" s="107">
        <f>A14</f>
        <v>0.375</v>
      </c>
      <c r="B15" s="108">
        <f>B14+1</f>
        <v>2</v>
      </c>
      <c r="C15" s="109" t="s">
        <v>16</v>
      </c>
      <c r="D15" s="145" t="s">
        <v>13</v>
      </c>
      <c r="E15" s="145"/>
      <c r="F15" s="113" t="str">
        <f>$B$4</f>
        <v>M03</v>
      </c>
      <c r="G15" s="110" t="s">
        <v>14</v>
      </c>
      <c r="H15" s="114" t="str">
        <f>$B$5</f>
        <v>M04</v>
      </c>
      <c r="I15" s="112"/>
      <c r="J15" s="110" t="s">
        <v>15</v>
      </c>
      <c r="K15" s="111"/>
      <c r="L15" s="112"/>
      <c r="M15" s="110" t="s">
        <v>15</v>
      </c>
      <c r="N15" s="111"/>
    </row>
    <row r="16" spans="1:14" ht="13.5">
      <c r="A16" s="107">
        <f>A15+Vorgaben!$D$3+Vorgaben!$D$5</f>
        <v>0.3854166666666667</v>
      </c>
      <c r="B16" s="108">
        <f aca="true" t="shared" si="0" ref="B16:B37">B15+1</f>
        <v>3</v>
      </c>
      <c r="C16" s="109" t="s">
        <v>12</v>
      </c>
      <c r="D16" s="145" t="s">
        <v>17</v>
      </c>
      <c r="E16" s="163"/>
      <c r="F16" s="113" t="str">
        <f>$B$8</f>
        <v>M05</v>
      </c>
      <c r="G16" s="110" t="s">
        <v>14</v>
      </c>
      <c r="H16" s="114" t="str">
        <f>$B$9</f>
        <v>M06</v>
      </c>
      <c r="I16" s="112"/>
      <c r="J16" s="110" t="s">
        <v>15</v>
      </c>
      <c r="K16" s="111"/>
      <c r="L16" s="112"/>
      <c r="M16" s="110" t="s">
        <v>15</v>
      </c>
      <c r="N16" s="111"/>
    </row>
    <row r="17" spans="1:14" ht="13.5">
      <c r="A17" s="107">
        <f>A16</f>
        <v>0.3854166666666667</v>
      </c>
      <c r="B17" s="108">
        <f t="shared" si="0"/>
        <v>4</v>
      </c>
      <c r="C17" s="109" t="s">
        <v>16</v>
      </c>
      <c r="D17" s="145" t="s">
        <v>17</v>
      </c>
      <c r="E17" s="163"/>
      <c r="F17" s="113" t="str">
        <f>$B$10</f>
        <v>M07</v>
      </c>
      <c r="G17" s="110" t="s">
        <v>14</v>
      </c>
      <c r="H17" s="114" t="str">
        <f>$B$11</f>
        <v>M08</v>
      </c>
      <c r="I17" s="112"/>
      <c r="J17" s="110" t="s">
        <v>15</v>
      </c>
      <c r="K17" s="111"/>
      <c r="L17" s="112"/>
      <c r="M17" s="110" t="s">
        <v>15</v>
      </c>
      <c r="N17" s="111"/>
    </row>
    <row r="18" spans="1:14" ht="13.5">
      <c r="A18" s="107">
        <f>A17+Vorgaben!$D$3+Vorgaben!$D$5</f>
        <v>0.39583333333333337</v>
      </c>
      <c r="B18" s="108">
        <f t="shared" si="0"/>
        <v>5</v>
      </c>
      <c r="C18" s="109" t="s">
        <v>12</v>
      </c>
      <c r="D18" s="145" t="s">
        <v>18</v>
      </c>
      <c r="E18" s="163"/>
      <c r="F18" s="113" t="str">
        <f>$H$2</f>
        <v>M09</v>
      </c>
      <c r="G18" s="110" t="s">
        <v>14</v>
      </c>
      <c r="H18" s="114" t="str">
        <f>$H$3</f>
        <v>M10</v>
      </c>
      <c r="I18" s="112"/>
      <c r="J18" s="110" t="s">
        <v>15</v>
      </c>
      <c r="K18" s="111"/>
      <c r="L18" s="112"/>
      <c r="M18" s="110" t="s">
        <v>15</v>
      </c>
      <c r="N18" s="111"/>
    </row>
    <row r="19" spans="1:14" ht="13.5">
      <c r="A19" s="107">
        <f>A18</f>
        <v>0.39583333333333337</v>
      </c>
      <c r="B19" s="108">
        <f t="shared" si="0"/>
        <v>6</v>
      </c>
      <c r="C19" s="109" t="s">
        <v>16</v>
      </c>
      <c r="D19" s="145" t="s">
        <v>18</v>
      </c>
      <c r="E19" s="163"/>
      <c r="F19" s="113" t="str">
        <f>$H$4</f>
        <v>M11</v>
      </c>
      <c r="G19" s="110" t="s">
        <v>14</v>
      </c>
      <c r="H19" s="114" t="str">
        <f>$H$5</f>
        <v>M12</v>
      </c>
      <c r="I19" s="112"/>
      <c r="J19" s="110" t="s">
        <v>15</v>
      </c>
      <c r="K19" s="111"/>
      <c r="L19" s="112"/>
      <c r="M19" s="110" t="s">
        <v>15</v>
      </c>
      <c r="N19" s="111"/>
    </row>
    <row r="20" spans="1:14" ht="13.5">
      <c r="A20" s="107">
        <f>A19+Vorgaben!$D$3+Vorgaben!$D$5</f>
        <v>0.40625000000000006</v>
      </c>
      <c r="B20" s="108">
        <f t="shared" si="0"/>
        <v>7</v>
      </c>
      <c r="C20" s="109" t="s">
        <v>12</v>
      </c>
      <c r="D20" s="145" t="s">
        <v>19</v>
      </c>
      <c r="E20" s="163"/>
      <c r="F20" s="113" t="str">
        <f>$H$8</f>
        <v>M13</v>
      </c>
      <c r="G20" s="110" t="s">
        <v>14</v>
      </c>
      <c r="H20" s="114" t="str">
        <f>$H$9</f>
        <v>M14</v>
      </c>
      <c r="I20" s="112"/>
      <c r="J20" s="110" t="s">
        <v>15</v>
      </c>
      <c r="K20" s="111"/>
      <c r="L20" s="112"/>
      <c r="M20" s="110" t="s">
        <v>15</v>
      </c>
      <c r="N20" s="111"/>
    </row>
    <row r="21" spans="1:14" ht="13.5">
      <c r="A21" s="107">
        <f>A20</f>
        <v>0.40625000000000006</v>
      </c>
      <c r="B21" s="108">
        <f t="shared" si="0"/>
        <v>8</v>
      </c>
      <c r="C21" s="109" t="s">
        <v>16</v>
      </c>
      <c r="D21" s="145" t="s">
        <v>19</v>
      </c>
      <c r="E21" s="163"/>
      <c r="F21" s="113" t="str">
        <f>$H$11</f>
        <v>M16</v>
      </c>
      <c r="G21" s="110" t="s">
        <v>14</v>
      </c>
      <c r="H21" s="114" t="str">
        <f>$H$10</f>
        <v>M15</v>
      </c>
      <c r="I21" s="112"/>
      <c r="J21" s="110" t="s">
        <v>15</v>
      </c>
      <c r="K21" s="111"/>
      <c r="L21" s="112"/>
      <c r="M21" s="110" t="s">
        <v>15</v>
      </c>
      <c r="N21" s="111"/>
    </row>
    <row r="22" spans="1:14" ht="13.5">
      <c r="A22" s="107">
        <f>A21+Vorgaben!$D$3+Vorgaben!$D$5</f>
        <v>0.41666666666666674</v>
      </c>
      <c r="B22" s="108">
        <f t="shared" si="0"/>
        <v>9</v>
      </c>
      <c r="C22" s="109" t="s">
        <v>12</v>
      </c>
      <c r="D22" s="145" t="s">
        <v>13</v>
      </c>
      <c r="E22" s="163"/>
      <c r="F22" s="113" t="str">
        <f>$B$5</f>
        <v>M04</v>
      </c>
      <c r="G22" s="110" t="s">
        <v>14</v>
      </c>
      <c r="H22" s="114" t="str">
        <f>$B$2</f>
        <v>M01</v>
      </c>
      <c r="I22" s="112"/>
      <c r="J22" s="110" t="s">
        <v>15</v>
      </c>
      <c r="K22" s="111"/>
      <c r="L22" s="112"/>
      <c r="M22" s="110" t="s">
        <v>15</v>
      </c>
      <c r="N22" s="111"/>
    </row>
    <row r="23" spans="1:14" ht="13.5">
      <c r="A23" s="107">
        <f>A22</f>
        <v>0.41666666666666674</v>
      </c>
      <c r="B23" s="108">
        <f t="shared" si="0"/>
        <v>10</v>
      </c>
      <c r="C23" s="109" t="s">
        <v>16</v>
      </c>
      <c r="D23" s="145" t="s">
        <v>13</v>
      </c>
      <c r="E23" s="163"/>
      <c r="F23" s="113" t="str">
        <f>$B$3</f>
        <v>M02</v>
      </c>
      <c r="G23" s="110" t="s">
        <v>14</v>
      </c>
      <c r="H23" s="114" t="str">
        <f>$B$4</f>
        <v>M03</v>
      </c>
      <c r="I23" s="112"/>
      <c r="J23" s="110" t="s">
        <v>15</v>
      </c>
      <c r="K23" s="111"/>
      <c r="L23" s="112"/>
      <c r="M23" s="110" t="s">
        <v>15</v>
      </c>
      <c r="N23" s="111"/>
    </row>
    <row r="24" spans="1:14" ht="13.5">
      <c r="A24" s="107">
        <f>A23+Vorgaben!$D$3+Vorgaben!$D$5</f>
        <v>0.4270833333333334</v>
      </c>
      <c r="B24" s="108">
        <f t="shared" si="0"/>
        <v>11</v>
      </c>
      <c r="C24" s="109" t="s">
        <v>12</v>
      </c>
      <c r="D24" s="145" t="s">
        <v>17</v>
      </c>
      <c r="E24" s="163"/>
      <c r="F24" s="113" t="str">
        <f>$B$11</f>
        <v>M08</v>
      </c>
      <c r="G24" s="110" t="s">
        <v>14</v>
      </c>
      <c r="H24" s="114" t="str">
        <f>$B$8</f>
        <v>M05</v>
      </c>
      <c r="I24" s="112"/>
      <c r="J24" s="110" t="s">
        <v>15</v>
      </c>
      <c r="K24" s="111"/>
      <c r="L24" s="112"/>
      <c r="M24" s="110" t="s">
        <v>15</v>
      </c>
      <c r="N24" s="111"/>
    </row>
    <row r="25" spans="1:14" ht="13.5">
      <c r="A25" s="107">
        <f>A24</f>
        <v>0.4270833333333334</v>
      </c>
      <c r="B25" s="108">
        <f t="shared" si="0"/>
        <v>12</v>
      </c>
      <c r="C25" s="109" t="s">
        <v>16</v>
      </c>
      <c r="D25" s="145" t="s">
        <v>17</v>
      </c>
      <c r="E25" s="163"/>
      <c r="F25" s="113" t="str">
        <f>$B$9</f>
        <v>M06</v>
      </c>
      <c r="G25" s="110" t="s">
        <v>14</v>
      </c>
      <c r="H25" s="114" t="str">
        <f>$B$10</f>
        <v>M07</v>
      </c>
      <c r="I25" s="112"/>
      <c r="J25" s="110" t="s">
        <v>15</v>
      </c>
      <c r="K25" s="111"/>
      <c r="L25" s="112"/>
      <c r="M25" s="110" t="s">
        <v>15</v>
      </c>
      <c r="N25" s="111"/>
    </row>
    <row r="26" spans="1:14" ht="13.5">
      <c r="A26" s="107">
        <f>A25+Vorgaben!$D$3+Vorgaben!$D$5</f>
        <v>0.4375000000000001</v>
      </c>
      <c r="B26" s="108">
        <f t="shared" si="0"/>
        <v>13</v>
      </c>
      <c r="C26" s="109" t="s">
        <v>12</v>
      </c>
      <c r="D26" s="145" t="s">
        <v>18</v>
      </c>
      <c r="E26" s="163"/>
      <c r="F26" s="113" t="str">
        <f>$H$5</f>
        <v>M12</v>
      </c>
      <c r="G26" s="110" t="s">
        <v>14</v>
      </c>
      <c r="H26" s="114" t="str">
        <f>$H$2</f>
        <v>M09</v>
      </c>
      <c r="I26" s="112"/>
      <c r="J26" s="110" t="s">
        <v>15</v>
      </c>
      <c r="K26" s="111"/>
      <c r="L26" s="112"/>
      <c r="M26" s="110" t="s">
        <v>15</v>
      </c>
      <c r="N26" s="111"/>
    </row>
    <row r="27" spans="1:14" ht="13.5">
      <c r="A27" s="107">
        <f>A26</f>
        <v>0.4375000000000001</v>
      </c>
      <c r="B27" s="108">
        <f t="shared" si="0"/>
        <v>14</v>
      </c>
      <c r="C27" s="109" t="s">
        <v>16</v>
      </c>
      <c r="D27" s="145" t="s">
        <v>18</v>
      </c>
      <c r="E27" s="163"/>
      <c r="F27" s="113" t="str">
        <f>$H$3</f>
        <v>M10</v>
      </c>
      <c r="G27" s="110" t="s">
        <v>14</v>
      </c>
      <c r="H27" s="114" t="str">
        <f>$H$4</f>
        <v>M11</v>
      </c>
      <c r="I27" s="112"/>
      <c r="J27" s="110" t="s">
        <v>15</v>
      </c>
      <c r="K27" s="111"/>
      <c r="L27" s="112"/>
      <c r="M27" s="110" t="s">
        <v>15</v>
      </c>
      <c r="N27" s="111"/>
    </row>
    <row r="28" spans="1:14" ht="13.5">
      <c r="A28" s="107">
        <f>A27+Vorgaben!$D$3+Vorgaben!$D$5</f>
        <v>0.4479166666666668</v>
      </c>
      <c r="B28" s="108">
        <f t="shared" si="0"/>
        <v>15</v>
      </c>
      <c r="C28" s="109" t="s">
        <v>12</v>
      </c>
      <c r="D28" s="145" t="s">
        <v>19</v>
      </c>
      <c r="E28" s="163"/>
      <c r="F28" s="113" t="str">
        <f>$H$8</f>
        <v>M13</v>
      </c>
      <c r="G28" s="110" t="s">
        <v>14</v>
      </c>
      <c r="H28" s="114" t="str">
        <f>$H$10</f>
        <v>M15</v>
      </c>
      <c r="I28" s="112"/>
      <c r="J28" s="110" t="s">
        <v>15</v>
      </c>
      <c r="K28" s="111"/>
      <c r="L28" s="112"/>
      <c r="M28" s="110" t="s">
        <v>15</v>
      </c>
      <c r="N28" s="111"/>
    </row>
    <row r="29" spans="1:14" ht="13.5">
      <c r="A29" s="107">
        <f>A27+Vorgaben!$D$3+Vorgaben!$D$5</f>
        <v>0.4479166666666668</v>
      </c>
      <c r="B29" s="108">
        <f t="shared" si="0"/>
        <v>16</v>
      </c>
      <c r="C29" s="109" t="s">
        <v>16</v>
      </c>
      <c r="D29" s="145" t="s">
        <v>19</v>
      </c>
      <c r="E29" s="163"/>
      <c r="F29" s="113" t="str">
        <f>$H$9</f>
        <v>M14</v>
      </c>
      <c r="G29" s="110" t="s">
        <v>14</v>
      </c>
      <c r="H29" s="114" t="str">
        <f>$H$11</f>
        <v>M16</v>
      </c>
      <c r="I29" s="112"/>
      <c r="J29" s="110" t="s">
        <v>15</v>
      </c>
      <c r="K29" s="111"/>
      <c r="L29" s="112"/>
      <c r="M29" s="110" t="s">
        <v>15</v>
      </c>
      <c r="N29" s="111"/>
    </row>
    <row r="30" spans="1:14" ht="13.5">
      <c r="A30" s="107">
        <f>A29+Vorgaben!$D$3+Vorgaben!$D$5</f>
        <v>0.4583333333333335</v>
      </c>
      <c r="B30" s="108">
        <f t="shared" si="0"/>
        <v>17</v>
      </c>
      <c r="C30" s="109" t="s">
        <v>12</v>
      </c>
      <c r="D30" s="145" t="s">
        <v>13</v>
      </c>
      <c r="E30" s="163"/>
      <c r="F30" s="113" t="str">
        <f>$B$2</f>
        <v>M01</v>
      </c>
      <c r="G30" s="110" t="s">
        <v>14</v>
      </c>
      <c r="H30" s="114" t="str">
        <f>$B$4</f>
        <v>M03</v>
      </c>
      <c r="I30" s="112"/>
      <c r="J30" s="110" t="s">
        <v>15</v>
      </c>
      <c r="K30" s="111"/>
      <c r="L30" s="112"/>
      <c r="M30" s="110" t="s">
        <v>15</v>
      </c>
      <c r="N30" s="111"/>
    </row>
    <row r="31" spans="1:14" ht="13.5">
      <c r="A31" s="107">
        <f>A30</f>
        <v>0.4583333333333335</v>
      </c>
      <c r="B31" s="108">
        <f t="shared" si="0"/>
        <v>18</v>
      </c>
      <c r="C31" s="109" t="s">
        <v>16</v>
      </c>
      <c r="D31" s="145" t="s">
        <v>13</v>
      </c>
      <c r="E31" s="163"/>
      <c r="F31" s="113" t="str">
        <f>B3</f>
        <v>M02</v>
      </c>
      <c r="G31" s="110" t="s">
        <v>14</v>
      </c>
      <c r="H31" s="114" t="str">
        <f>$B$5</f>
        <v>M04</v>
      </c>
      <c r="I31" s="112"/>
      <c r="J31" s="110" t="s">
        <v>15</v>
      </c>
      <c r="K31" s="111"/>
      <c r="L31" s="112"/>
      <c r="M31" s="110" t="s">
        <v>15</v>
      </c>
      <c r="N31" s="111"/>
    </row>
    <row r="32" spans="1:14" ht="13.5">
      <c r="A32" s="107">
        <f>A31+Vorgaben!$D$3+Vorgaben!$D$5</f>
        <v>0.46875000000000017</v>
      </c>
      <c r="B32" s="108">
        <f t="shared" si="0"/>
        <v>19</v>
      </c>
      <c r="C32" s="109" t="s">
        <v>12</v>
      </c>
      <c r="D32" s="145" t="s">
        <v>17</v>
      </c>
      <c r="E32" s="163"/>
      <c r="F32" s="113" t="str">
        <f>$B$8</f>
        <v>M05</v>
      </c>
      <c r="G32" s="110" t="s">
        <v>14</v>
      </c>
      <c r="H32" s="114" t="str">
        <f>$B$10</f>
        <v>M07</v>
      </c>
      <c r="I32" s="112"/>
      <c r="J32" s="110" t="s">
        <v>15</v>
      </c>
      <c r="K32" s="111"/>
      <c r="L32" s="112"/>
      <c r="M32" s="110" t="s">
        <v>15</v>
      </c>
      <c r="N32" s="111"/>
    </row>
    <row r="33" spans="1:14" ht="13.5">
      <c r="A33" s="107">
        <f>A32</f>
        <v>0.46875000000000017</v>
      </c>
      <c r="B33" s="108">
        <f t="shared" si="0"/>
        <v>20</v>
      </c>
      <c r="C33" s="109" t="s">
        <v>16</v>
      </c>
      <c r="D33" s="145" t="s">
        <v>17</v>
      </c>
      <c r="E33" s="163"/>
      <c r="F33" s="113" t="str">
        <f>$B$9</f>
        <v>M06</v>
      </c>
      <c r="G33" s="110" t="s">
        <v>14</v>
      </c>
      <c r="H33" s="114" t="str">
        <f>$B$11</f>
        <v>M08</v>
      </c>
      <c r="I33" s="112"/>
      <c r="J33" s="110" t="s">
        <v>15</v>
      </c>
      <c r="K33" s="111"/>
      <c r="L33" s="112"/>
      <c r="M33" s="110" t="s">
        <v>15</v>
      </c>
      <c r="N33" s="111"/>
    </row>
    <row r="34" spans="1:14" ht="13.5">
      <c r="A34" s="107">
        <f>A33+Vorgaben!$D$3+Vorgaben!$D$5</f>
        <v>0.47916666666666685</v>
      </c>
      <c r="B34" s="108">
        <f t="shared" si="0"/>
        <v>21</v>
      </c>
      <c r="C34" s="109" t="s">
        <v>12</v>
      </c>
      <c r="D34" s="145" t="s">
        <v>18</v>
      </c>
      <c r="E34" s="163"/>
      <c r="F34" s="113" t="str">
        <f>$H$2</f>
        <v>M09</v>
      </c>
      <c r="G34" s="110" t="s">
        <v>14</v>
      </c>
      <c r="H34" s="114" t="str">
        <f>$H$4</f>
        <v>M11</v>
      </c>
      <c r="I34" s="112"/>
      <c r="J34" s="110" t="s">
        <v>15</v>
      </c>
      <c r="K34" s="111"/>
      <c r="L34" s="112"/>
      <c r="M34" s="110" t="s">
        <v>15</v>
      </c>
      <c r="N34" s="111"/>
    </row>
    <row r="35" spans="1:14" ht="13.5">
      <c r="A35" s="107">
        <f>A34</f>
        <v>0.47916666666666685</v>
      </c>
      <c r="B35" s="108">
        <f t="shared" si="0"/>
        <v>22</v>
      </c>
      <c r="C35" s="109" t="s">
        <v>16</v>
      </c>
      <c r="D35" s="145" t="s">
        <v>18</v>
      </c>
      <c r="E35" s="163"/>
      <c r="F35" s="113" t="str">
        <f>$H$3</f>
        <v>M10</v>
      </c>
      <c r="G35" s="110" t="s">
        <v>14</v>
      </c>
      <c r="H35" s="114" t="str">
        <f>$H$5</f>
        <v>M12</v>
      </c>
      <c r="I35" s="112"/>
      <c r="J35" s="110" t="s">
        <v>15</v>
      </c>
      <c r="K35" s="111"/>
      <c r="L35" s="112"/>
      <c r="M35" s="110" t="s">
        <v>15</v>
      </c>
      <c r="N35" s="111"/>
    </row>
    <row r="36" spans="1:14" ht="13.5">
      <c r="A36" s="107">
        <f>A35+Vorgaben!$D$3+Vorgaben!$D$5</f>
        <v>0.48958333333333354</v>
      </c>
      <c r="B36" s="108">
        <f t="shared" si="0"/>
        <v>23</v>
      </c>
      <c r="C36" s="109" t="s">
        <v>12</v>
      </c>
      <c r="D36" s="145" t="s">
        <v>19</v>
      </c>
      <c r="E36" s="163"/>
      <c r="F36" s="113" t="str">
        <f>$H$10</f>
        <v>M15</v>
      </c>
      <c r="G36" s="110" t="s">
        <v>14</v>
      </c>
      <c r="H36" s="114" t="str">
        <f>$H$9</f>
        <v>M14</v>
      </c>
      <c r="I36" s="112"/>
      <c r="J36" s="110" t="s">
        <v>15</v>
      </c>
      <c r="K36" s="111"/>
      <c r="L36" s="112"/>
      <c r="M36" s="110" t="s">
        <v>15</v>
      </c>
      <c r="N36" s="111"/>
    </row>
    <row r="37" spans="1:14" ht="13.5">
      <c r="A37" s="107">
        <f>A35+Vorgaben!$D$3+Vorgaben!$D$5</f>
        <v>0.48958333333333354</v>
      </c>
      <c r="B37" s="108">
        <f t="shared" si="0"/>
        <v>24</v>
      </c>
      <c r="C37" s="109" t="s">
        <v>16</v>
      </c>
      <c r="D37" s="145" t="s">
        <v>19</v>
      </c>
      <c r="E37" s="163"/>
      <c r="F37" s="113" t="str">
        <f>$H$11</f>
        <v>M16</v>
      </c>
      <c r="G37" s="110" t="s">
        <v>14</v>
      </c>
      <c r="H37" s="114" t="str">
        <f>$H$8</f>
        <v>M13</v>
      </c>
      <c r="I37" s="112"/>
      <c r="J37" s="110" t="s">
        <v>15</v>
      </c>
      <c r="K37" s="111"/>
      <c r="L37" s="112"/>
      <c r="M37" s="110" t="s">
        <v>15</v>
      </c>
      <c r="N37" s="111"/>
    </row>
    <row r="38" spans="1:8" ht="13.5">
      <c r="A38" s="61"/>
      <c r="B38" s="63"/>
      <c r="C38" s="67"/>
      <c r="D38" s="51"/>
      <c r="E38" s="51"/>
      <c r="H38" s="48"/>
    </row>
    <row r="39" spans="1:13" ht="42" customHeight="1">
      <c r="A39" s="61"/>
      <c r="B39" s="60" t="s">
        <v>8</v>
      </c>
      <c r="C39" s="40"/>
      <c r="D39" s="51"/>
      <c r="E39" s="51"/>
      <c r="F39" s="162" t="s">
        <v>121</v>
      </c>
      <c r="G39" s="162"/>
      <c r="H39" s="162"/>
      <c r="I39" s="53"/>
      <c r="J39" s="52"/>
      <c r="L39" s="53"/>
      <c r="M39" s="52"/>
    </row>
    <row r="40" spans="1:14" ht="13.5">
      <c r="A40" s="107">
        <f>A37+Vorgaben!$D$3+Vorgaben!$D$7</f>
        <v>0.5034722222222224</v>
      </c>
      <c r="B40" s="115">
        <f>B37+1</f>
        <v>25</v>
      </c>
      <c r="C40" s="116" t="s">
        <v>12</v>
      </c>
      <c r="D40" s="117"/>
      <c r="E40" s="117"/>
      <c r="F40" s="118">
        <f>IF(N37="","",'Gruppen-Tabellen'!B36)</f>
      </c>
      <c r="G40" s="110" t="s">
        <v>15</v>
      </c>
      <c r="H40" s="119">
        <f>IF(N37="","",'Gruppen-Tabellen'!B33)</f>
      </c>
      <c r="I40" s="112"/>
      <c r="J40" s="110" t="s">
        <v>15</v>
      </c>
      <c r="K40" s="111"/>
      <c r="L40" s="112"/>
      <c r="M40" s="110" t="s">
        <v>15</v>
      </c>
      <c r="N40" s="111"/>
    </row>
    <row r="41" spans="1:14" ht="13.5">
      <c r="A41" s="61"/>
      <c r="B41" s="64"/>
      <c r="C41" s="67"/>
      <c r="D41" s="51"/>
      <c r="E41" s="51"/>
      <c r="F41" s="54" t="s">
        <v>79</v>
      </c>
      <c r="G41" s="54"/>
      <c r="H41" s="55" t="s">
        <v>82</v>
      </c>
      <c r="I41" s="146"/>
      <c r="J41" s="146"/>
      <c r="K41" s="146"/>
      <c r="L41" s="146"/>
      <c r="M41" s="146"/>
      <c r="N41" s="146"/>
    </row>
    <row r="42" spans="1:14" ht="13.5">
      <c r="A42" s="107">
        <f>A37+Vorgaben!$D$3+Vorgaben!$D$7</f>
        <v>0.5034722222222224</v>
      </c>
      <c r="B42" s="115">
        <f>B40+1</f>
        <v>26</v>
      </c>
      <c r="C42" s="116" t="s">
        <v>16</v>
      </c>
      <c r="D42" s="117"/>
      <c r="E42" s="117"/>
      <c r="F42" s="118">
        <f>IF(N37="","",'Gruppen-Tabellen'!B34)</f>
      </c>
      <c r="G42" s="110" t="s">
        <v>15</v>
      </c>
      <c r="H42" s="119">
        <f>IF(N37="","",'Gruppen-Tabellen'!B35)</f>
      </c>
      <c r="I42" s="112"/>
      <c r="J42" s="110" t="s">
        <v>15</v>
      </c>
      <c r="K42" s="111"/>
      <c r="L42" s="112"/>
      <c r="M42" s="110" t="s">
        <v>15</v>
      </c>
      <c r="N42" s="111"/>
    </row>
    <row r="43" spans="1:14" ht="13.5">
      <c r="A43" s="61"/>
      <c r="B43" s="64"/>
      <c r="C43" s="67"/>
      <c r="D43" s="51"/>
      <c r="E43" s="51"/>
      <c r="F43" s="54" t="s">
        <v>81</v>
      </c>
      <c r="G43" s="54"/>
      <c r="H43" s="55" t="s">
        <v>80</v>
      </c>
      <c r="I43" s="146"/>
      <c r="J43" s="146"/>
      <c r="K43" s="146"/>
      <c r="L43" s="146"/>
      <c r="M43" s="146"/>
      <c r="N43" s="146"/>
    </row>
    <row r="44" spans="1:13" ht="25.5" customHeight="1">
      <c r="A44" s="61"/>
      <c r="B44" s="60" t="s">
        <v>8</v>
      </c>
      <c r="C44" s="40"/>
      <c r="D44" s="51"/>
      <c r="E44" s="51"/>
      <c r="F44" s="162" t="s">
        <v>120</v>
      </c>
      <c r="G44" s="162"/>
      <c r="H44" s="162"/>
      <c r="I44" s="53"/>
      <c r="J44" s="52"/>
      <c r="L44" s="53"/>
      <c r="M44" s="52"/>
    </row>
    <row r="45" spans="1:14" ht="13.5">
      <c r="A45" s="107">
        <f>A42+Vorgaben!$D$3+Vorgaben!$D$5</f>
        <v>0.5138888888888891</v>
      </c>
      <c r="B45" s="115">
        <f>B42+1</f>
        <v>27</v>
      </c>
      <c r="C45" s="116" t="s">
        <v>12</v>
      </c>
      <c r="D45" s="117"/>
      <c r="E45" s="117"/>
      <c r="F45" s="118">
        <f>IF(N37="","",'Gruppen-Tabellen'!B30)</f>
      </c>
      <c r="G45" s="110" t="s">
        <v>15</v>
      </c>
      <c r="H45" s="119">
        <f>IF(N37="","",'Gruppen-Tabellen'!B27)</f>
      </c>
      <c r="I45" s="112"/>
      <c r="J45" s="110" t="s">
        <v>15</v>
      </c>
      <c r="K45" s="111"/>
      <c r="L45" s="112"/>
      <c r="M45" s="110" t="s">
        <v>15</v>
      </c>
      <c r="N45" s="111"/>
    </row>
    <row r="46" spans="1:14" ht="13.5">
      <c r="A46" s="61"/>
      <c r="B46" s="64"/>
      <c r="C46" s="67"/>
      <c r="D46" s="51"/>
      <c r="E46" s="51"/>
      <c r="F46" s="54" t="s">
        <v>85</v>
      </c>
      <c r="G46" s="54"/>
      <c r="H46" s="55" t="s">
        <v>123</v>
      </c>
      <c r="I46" s="146"/>
      <c r="J46" s="146"/>
      <c r="K46" s="146"/>
      <c r="L46" s="146"/>
      <c r="M46" s="146"/>
      <c r="N46" s="146"/>
    </row>
    <row r="47" spans="1:14" ht="13.5">
      <c r="A47" s="107">
        <f>A42+Vorgaben!$D$3+Vorgaben!$D$5</f>
        <v>0.5138888888888891</v>
      </c>
      <c r="B47" s="115">
        <f>B45+1</f>
        <v>28</v>
      </c>
      <c r="C47" s="116" t="s">
        <v>16</v>
      </c>
      <c r="D47" s="117"/>
      <c r="E47" s="117"/>
      <c r="F47" s="118">
        <f>IF(N37="","",'Gruppen-Tabellen'!B28)</f>
      </c>
      <c r="G47" s="110" t="s">
        <v>15</v>
      </c>
      <c r="H47" s="119">
        <f>IF(N37="","",'Gruppen-Tabellen'!B29)</f>
      </c>
      <c r="I47" s="112"/>
      <c r="J47" s="110" t="s">
        <v>15</v>
      </c>
      <c r="K47" s="111"/>
      <c r="L47" s="112"/>
      <c r="M47" s="110" t="s">
        <v>15</v>
      </c>
      <c r="N47" s="111"/>
    </row>
    <row r="48" spans="1:14" ht="13.5">
      <c r="A48" s="61"/>
      <c r="B48" s="64"/>
      <c r="C48" s="67"/>
      <c r="D48" s="51"/>
      <c r="E48" s="51"/>
      <c r="F48" s="54" t="s">
        <v>124</v>
      </c>
      <c r="G48" s="54"/>
      <c r="H48" s="55" t="s">
        <v>122</v>
      </c>
      <c r="I48" s="146"/>
      <c r="J48" s="146"/>
      <c r="K48" s="146"/>
      <c r="L48" s="146"/>
      <c r="M48" s="146"/>
      <c r="N48" s="146"/>
    </row>
    <row r="49" spans="1:8" ht="13.5">
      <c r="A49" s="61"/>
      <c r="B49" s="63"/>
      <c r="C49" s="67"/>
      <c r="D49" s="51"/>
      <c r="E49" s="51"/>
      <c r="H49" s="48"/>
    </row>
    <row r="50" spans="1:13" ht="30" customHeight="1">
      <c r="A50" s="61"/>
      <c r="B50" s="60" t="s">
        <v>8</v>
      </c>
      <c r="C50" s="40"/>
      <c r="D50" s="51"/>
      <c r="E50" s="51"/>
      <c r="F50" s="144" t="s">
        <v>20</v>
      </c>
      <c r="G50" s="144"/>
      <c r="H50" s="144"/>
      <c r="I50" s="53"/>
      <c r="J50" s="52"/>
      <c r="L50" s="53"/>
      <c r="M50" s="52"/>
    </row>
    <row r="51" spans="1:14" ht="13.5">
      <c r="A51" s="107">
        <f>A47+Vorgaben!$D$3+Vorgaben!$D$5</f>
        <v>0.5243055555555557</v>
      </c>
      <c r="B51" s="115">
        <f>B47+1</f>
        <v>29</v>
      </c>
      <c r="C51" s="116" t="s">
        <v>12</v>
      </c>
      <c r="D51" s="117"/>
      <c r="E51" s="117"/>
      <c r="F51" s="118">
        <f>IF(Rechnen!Z3&lt;6,"",'Gruppen-Tabellen'!B9)</f>
      </c>
      <c r="G51" s="110" t="s">
        <v>15</v>
      </c>
      <c r="H51" s="119">
        <f>IF(Rechnen!Y3&lt;6,"",'Gruppen-Tabellen'!B4)</f>
      </c>
      <c r="I51" s="112"/>
      <c r="J51" s="110" t="s">
        <v>15</v>
      </c>
      <c r="K51" s="111"/>
      <c r="L51" s="112"/>
      <c r="M51" s="110" t="s">
        <v>15</v>
      </c>
      <c r="N51" s="111"/>
    </row>
    <row r="52" spans="1:14" ht="13.5">
      <c r="A52" s="61"/>
      <c r="B52" s="64"/>
      <c r="C52" s="67"/>
      <c r="D52" s="51"/>
      <c r="E52" s="51"/>
      <c r="F52" s="54" t="s">
        <v>23</v>
      </c>
      <c r="G52" s="54"/>
      <c r="H52" s="55" t="s">
        <v>21</v>
      </c>
      <c r="I52" s="146"/>
      <c r="J52" s="146"/>
      <c r="K52" s="146"/>
      <c r="L52" s="146"/>
      <c r="M52" s="146"/>
      <c r="N52" s="146"/>
    </row>
    <row r="53" spans="1:8" ht="13.5">
      <c r="A53" s="61"/>
      <c r="B53" s="63"/>
      <c r="C53" s="67"/>
      <c r="D53" s="51"/>
      <c r="E53" s="51"/>
      <c r="H53" s="48"/>
    </row>
    <row r="54" spans="1:14" ht="13.5">
      <c r="A54" s="107">
        <f>A47+Vorgaben!$D$3+Vorgaben!$D$5</f>
        <v>0.5243055555555557</v>
      </c>
      <c r="B54" s="115">
        <f>B51+1</f>
        <v>30</v>
      </c>
      <c r="C54" s="116" t="s">
        <v>16</v>
      </c>
      <c r="D54" s="117"/>
      <c r="E54" s="117"/>
      <c r="F54" s="118">
        <f>IF(Rechnen!Y3&lt;6,"",'Gruppen-Tabellen'!B3)</f>
      </c>
      <c r="G54" s="110" t="s">
        <v>15</v>
      </c>
      <c r="H54" s="119">
        <f>IF(Rechnen!Z3&lt;6,"",'Gruppen-Tabellen'!B10)</f>
      </c>
      <c r="I54" s="112"/>
      <c r="J54" s="110" t="s">
        <v>15</v>
      </c>
      <c r="K54" s="111"/>
      <c r="L54" s="112"/>
      <c r="M54" s="110" t="s">
        <v>15</v>
      </c>
      <c r="N54" s="111"/>
    </row>
    <row r="55" spans="1:14" ht="13.5">
      <c r="A55" s="61"/>
      <c r="B55" s="64"/>
      <c r="C55" s="67"/>
      <c r="D55" s="51"/>
      <c r="E55" s="51"/>
      <c r="F55" s="54" t="s">
        <v>25</v>
      </c>
      <c r="G55" s="54"/>
      <c r="H55" s="55" t="s">
        <v>28</v>
      </c>
      <c r="I55" s="146"/>
      <c r="J55" s="146"/>
      <c r="K55" s="146"/>
      <c r="L55" s="146"/>
      <c r="M55" s="146"/>
      <c r="N55" s="146"/>
    </row>
    <row r="56" spans="1:8" ht="13.5">
      <c r="A56" s="61"/>
      <c r="B56" s="64"/>
      <c r="C56" s="67"/>
      <c r="D56" s="51"/>
      <c r="E56" s="51"/>
      <c r="F56" s="54"/>
      <c r="G56" s="54"/>
      <c r="H56" s="55"/>
    </row>
    <row r="57" spans="1:14" ht="13.5">
      <c r="A57" s="107">
        <f>A54+Vorgaben!$D$3+Vorgaben!$D$5</f>
        <v>0.5347222222222223</v>
      </c>
      <c r="B57" s="115">
        <f>B54+1</f>
        <v>31</v>
      </c>
      <c r="C57" s="116" t="s">
        <v>12</v>
      </c>
      <c r="D57" s="117"/>
      <c r="E57" s="117"/>
      <c r="F57" s="118">
        <f>IF(Rechnen!AB3&lt;6,"",'Gruppen-Tabellen'!B21)</f>
      </c>
      <c r="G57" s="110" t="s">
        <v>15</v>
      </c>
      <c r="H57" s="119">
        <f>IF(Rechnen!AA3&lt;6,"",'Gruppen-Tabellen'!B16)</f>
      </c>
      <c r="I57" s="112"/>
      <c r="J57" s="110" t="s">
        <v>15</v>
      </c>
      <c r="K57" s="111"/>
      <c r="L57" s="112"/>
      <c r="M57" s="110" t="s">
        <v>15</v>
      </c>
      <c r="N57" s="111"/>
    </row>
    <row r="58" spans="1:14" ht="13.5">
      <c r="A58" s="61"/>
      <c r="B58" s="64"/>
      <c r="C58" s="67"/>
      <c r="D58" s="51"/>
      <c r="E58" s="51"/>
      <c r="F58" s="54" t="s">
        <v>27</v>
      </c>
      <c r="G58" s="54"/>
      <c r="H58" s="55" t="s">
        <v>24</v>
      </c>
      <c r="I58" s="146"/>
      <c r="J58" s="146"/>
      <c r="K58" s="146"/>
      <c r="L58" s="146"/>
      <c r="M58" s="146"/>
      <c r="N58" s="146"/>
    </row>
    <row r="59" spans="1:8" ht="13.5">
      <c r="A59" s="61"/>
      <c r="B59" s="63"/>
      <c r="C59" s="67"/>
      <c r="D59" s="51"/>
      <c r="E59" s="51"/>
      <c r="H59" s="48"/>
    </row>
    <row r="60" spans="1:14" ht="13.5">
      <c r="A60" s="107">
        <f>A54+Vorgaben!$D$3+Vorgaben!$D$5</f>
        <v>0.5347222222222223</v>
      </c>
      <c r="B60" s="115">
        <f>B57+1</f>
        <v>32</v>
      </c>
      <c r="C60" s="116" t="s">
        <v>16</v>
      </c>
      <c r="D60" s="117"/>
      <c r="E60" s="117"/>
      <c r="F60" s="118">
        <f>IF(Rechnen!AA3&lt;6,"",'Gruppen-Tabellen'!B15)</f>
      </c>
      <c r="G60" s="110" t="s">
        <v>15</v>
      </c>
      <c r="H60" s="119">
        <f>IF(Rechnen!AB3&lt;6,"",'Gruppen-Tabellen'!B22)</f>
      </c>
      <c r="I60" s="112"/>
      <c r="J60" s="110" t="s">
        <v>15</v>
      </c>
      <c r="K60" s="111"/>
      <c r="L60" s="112"/>
      <c r="M60" s="110" t="s">
        <v>15</v>
      </c>
      <c r="N60" s="111"/>
    </row>
    <row r="61" spans="1:14" ht="13.5">
      <c r="A61" s="61"/>
      <c r="B61" s="63"/>
      <c r="C61" s="67"/>
      <c r="D61" s="51"/>
      <c r="E61" s="56"/>
      <c r="F61" s="54" t="s">
        <v>22</v>
      </c>
      <c r="G61" s="54"/>
      <c r="H61" s="55" t="s">
        <v>26</v>
      </c>
      <c r="I61" s="146"/>
      <c r="J61" s="146"/>
      <c r="K61" s="146"/>
      <c r="L61" s="146"/>
      <c r="M61" s="146"/>
      <c r="N61" s="146"/>
    </row>
    <row r="62" spans="1:8" ht="9" customHeight="1">
      <c r="A62" s="61"/>
      <c r="B62" s="63"/>
      <c r="C62" s="67"/>
      <c r="D62" s="51"/>
      <c r="E62" s="51"/>
      <c r="H62" s="48"/>
    </row>
    <row r="63" spans="1:13" ht="15.75" customHeight="1">
      <c r="A63" s="61"/>
      <c r="B63" s="63"/>
      <c r="C63" s="67"/>
      <c r="D63" s="51"/>
      <c r="E63" s="56"/>
      <c r="F63" s="147" t="s">
        <v>125</v>
      </c>
      <c r="G63" s="147"/>
      <c r="H63" s="147"/>
      <c r="I63" s="53"/>
      <c r="J63" s="52"/>
      <c r="L63" s="53"/>
      <c r="M63" s="52"/>
    </row>
    <row r="64" spans="1:14" ht="13.5">
      <c r="A64" s="107">
        <f>A57+Vorgaben!$D$3+Vorgaben!$D$5</f>
        <v>0.545138888888889</v>
      </c>
      <c r="B64" s="108">
        <f>B60+1</f>
        <v>33</v>
      </c>
      <c r="C64" s="109" t="s">
        <v>12</v>
      </c>
      <c r="D64" s="145"/>
      <c r="E64" s="145"/>
      <c r="F64" s="113">
        <f>IF(OR(I40="",K40=""),"",IF(I40&lt;K40,F40,IF(I40&gt;=K40,H40)))</f>
      </c>
      <c r="G64" s="110" t="s">
        <v>15</v>
      </c>
      <c r="H64" s="114">
        <f>IF(OR(I42="",K42=""),"",IF(I42&lt;K42,F42,IF(I42&gt;=K42,H42)))</f>
      </c>
      <c r="I64" s="112"/>
      <c r="J64" s="110" t="s">
        <v>15</v>
      </c>
      <c r="K64" s="111"/>
      <c r="L64" s="112"/>
      <c r="M64" s="110" t="s">
        <v>15</v>
      </c>
      <c r="N64" s="111"/>
    </row>
    <row r="65" spans="1:14" ht="13.5">
      <c r="A65" s="61"/>
      <c r="B65" s="66"/>
      <c r="C65" s="67"/>
      <c r="D65" s="51"/>
      <c r="E65" s="51"/>
      <c r="F65" s="54" t="s">
        <v>129</v>
      </c>
      <c r="G65" s="54"/>
      <c r="H65" s="54" t="s">
        <v>130</v>
      </c>
      <c r="I65" s="146"/>
      <c r="J65" s="146"/>
      <c r="K65" s="146"/>
      <c r="L65" s="146"/>
      <c r="M65" s="146"/>
      <c r="N65" s="146"/>
    </row>
    <row r="66" spans="1:8" ht="27" customHeight="1">
      <c r="A66" s="61"/>
      <c r="B66" s="63"/>
      <c r="C66" s="67"/>
      <c r="D66" s="51"/>
      <c r="E66" s="51"/>
      <c r="F66" s="144" t="s">
        <v>126</v>
      </c>
      <c r="G66" s="144"/>
      <c r="H66" s="144"/>
    </row>
    <row r="67" spans="1:14" ht="13.5">
      <c r="A67" s="107">
        <f>A60+Vorgaben!$D$3+Vorgaben!$D$5</f>
        <v>0.545138888888889</v>
      </c>
      <c r="B67" s="108">
        <f>B64+1</f>
        <v>34</v>
      </c>
      <c r="C67" s="109" t="s">
        <v>16</v>
      </c>
      <c r="D67" s="145"/>
      <c r="E67" s="145"/>
      <c r="F67" s="113">
        <f>IF(OR(I40="",K40=""),"",IF(I40&gt;K40,F40,IF(I40&lt;=K40,H40)))</f>
      </c>
      <c r="G67" s="110" t="s">
        <v>15</v>
      </c>
      <c r="H67" s="114">
        <f>IF(OR(I42="",K42=""),"",IF(I42&gt;K42,F42,IF(I42&lt;=K42,H42)))</f>
      </c>
      <c r="I67" s="112"/>
      <c r="J67" s="110" t="s">
        <v>15</v>
      </c>
      <c r="K67" s="111"/>
      <c r="L67" s="112"/>
      <c r="M67" s="110" t="s">
        <v>15</v>
      </c>
      <c r="N67" s="111"/>
    </row>
    <row r="68" spans="1:14" ht="13.5">
      <c r="A68" s="61"/>
      <c r="B68" s="63"/>
      <c r="C68" s="67"/>
      <c r="D68" s="51"/>
      <c r="E68" s="56"/>
      <c r="F68" s="54" t="s">
        <v>97</v>
      </c>
      <c r="G68" s="54"/>
      <c r="H68" s="54" t="s">
        <v>98</v>
      </c>
      <c r="I68" s="146"/>
      <c r="J68" s="146"/>
      <c r="K68" s="146"/>
      <c r="L68" s="146"/>
      <c r="M68" s="146"/>
      <c r="N68" s="146"/>
    </row>
    <row r="69" spans="1:8" ht="9" customHeight="1">
      <c r="A69" s="61"/>
      <c r="B69" s="63"/>
      <c r="C69" s="67"/>
      <c r="D69" s="51"/>
      <c r="E69" s="51"/>
      <c r="H69" s="48"/>
    </row>
    <row r="70" spans="1:8" ht="9" customHeight="1">
      <c r="A70" s="61"/>
      <c r="B70" s="63"/>
      <c r="C70" s="67"/>
      <c r="D70" s="51"/>
      <c r="E70" s="51"/>
      <c r="H70" s="48"/>
    </row>
    <row r="71" spans="1:13" ht="15.75" customHeight="1">
      <c r="A71" s="61"/>
      <c r="B71" s="63"/>
      <c r="C71" s="67"/>
      <c r="D71" s="51"/>
      <c r="E71" s="56"/>
      <c r="F71" s="147" t="s">
        <v>127</v>
      </c>
      <c r="G71" s="147"/>
      <c r="H71" s="147"/>
      <c r="I71" s="53"/>
      <c r="J71" s="52"/>
      <c r="L71" s="53"/>
      <c r="M71" s="52"/>
    </row>
    <row r="72" spans="1:14" ht="13.5">
      <c r="A72" s="107">
        <f>A67+Vorgaben!$D$3+Vorgaben!$D$5</f>
        <v>0.5555555555555556</v>
      </c>
      <c r="B72" s="108">
        <f>B67+1</f>
        <v>35</v>
      </c>
      <c r="C72" s="109" t="s">
        <v>12</v>
      </c>
      <c r="D72" s="145"/>
      <c r="E72" s="145"/>
      <c r="F72" s="113">
        <f>IF(OR(I45="",K45=""),"",IF(I45&lt;K45,F45,IF(I45&gt;=K45,H45)))</f>
      </c>
      <c r="G72" s="110" t="s">
        <v>15</v>
      </c>
      <c r="H72" s="114">
        <f>IF(OR(I47="",K47=""),"",IF(I47&lt;K47,F47,IF(I47&gt;=K47,H47)))</f>
      </c>
      <c r="I72" s="112"/>
      <c r="J72" s="110" t="s">
        <v>15</v>
      </c>
      <c r="K72" s="111"/>
      <c r="L72" s="112"/>
      <c r="M72" s="110" t="s">
        <v>15</v>
      </c>
      <c r="N72" s="111"/>
    </row>
    <row r="73" spans="1:14" ht="13.5">
      <c r="A73" s="61"/>
      <c r="B73" s="66"/>
      <c r="C73" s="67"/>
      <c r="D73" s="51"/>
      <c r="E73" s="51"/>
      <c r="F73" s="54" t="s">
        <v>95</v>
      </c>
      <c r="G73" s="54"/>
      <c r="H73" s="54" t="s">
        <v>96</v>
      </c>
      <c r="I73" s="146"/>
      <c r="J73" s="146"/>
      <c r="K73" s="146"/>
      <c r="L73" s="146"/>
      <c r="M73" s="146"/>
      <c r="N73" s="146"/>
    </row>
    <row r="74" spans="1:8" ht="27" customHeight="1">
      <c r="A74" s="61"/>
      <c r="B74" s="63"/>
      <c r="C74" s="67"/>
      <c r="D74" s="51"/>
      <c r="E74" s="51"/>
      <c r="F74" s="144" t="s">
        <v>128</v>
      </c>
      <c r="G74" s="144"/>
      <c r="H74" s="144"/>
    </row>
    <row r="75" spans="1:14" ht="13.5">
      <c r="A75" s="107">
        <f>A67+Vorgaben!$D$3+Vorgaben!$D$5</f>
        <v>0.5555555555555556</v>
      </c>
      <c r="B75" s="108">
        <f>B72+1</f>
        <v>36</v>
      </c>
      <c r="C75" s="109" t="s">
        <v>16</v>
      </c>
      <c r="D75" s="145"/>
      <c r="E75" s="145"/>
      <c r="F75" s="113">
        <f>IF(OR(I45="",K45=""),"",IF(I45&gt;K45,F45,IF(I45&lt;=K45,H45)))</f>
      </c>
      <c r="G75" s="110" t="s">
        <v>15</v>
      </c>
      <c r="H75" s="114">
        <f>IF(OR(I47="",K47=""),"",IF(I47&gt;K47,F47,IF(I47&lt;=K47,H47)))</f>
      </c>
      <c r="I75" s="112"/>
      <c r="J75" s="110" t="s">
        <v>15</v>
      </c>
      <c r="K75" s="111"/>
      <c r="L75" s="112"/>
      <c r="M75" s="110" t="s">
        <v>15</v>
      </c>
      <c r="N75" s="111"/>
    </row>
    <row r="76" spans="1:14" ht="13.5">
      <c r="A76" s="61"/>
      <c r="B76" s="63"/>
      <c r="C76" s="67"/>
      <c r="D76" s="51"/>
      <c r="E76" s="56"/>
      <c r="F76" s="54" t="s">
        <v>97</v>
      </c>
      <c r="G76" s="54"/>
      <c r="H76" s="54" t="s">
        <v>98</v>
      </c>
      <c r="I76" s="146"/>
      <c r="J76" s="146"/>
      <c r="K76" s="146"/>
      <c r="L76" s="146"/>
      <c r="M76" s="146"/>
      <c r="N76" s="146"/>
    </row>
    <row r="77" spans="1:8" ht="9" customHeight="1">
      <c r="A77" s="61"/>
      <c r="B77" s="63"/>
      <c r="C77" s="67"/>
      <c r="D77" s="51"/>
      <c r="E77" s="51"/>
      <c r="H77" s="48"/>
    </row>
    <row r="78" spans="1:13" ht="18.75" customHeight="1">
      <c r="A78" s="61"/>
      <c r="B78" s="63"/>
      <c r="C78" s="67"/>
      <c r="D78" s="51"/>
      <c r="E78" s="56"/>
      <c r="F78" s="147" t="s">
        <v>57</v>
      </c>
      <c r="G78" s="147"/>
      <c r="H78" s="147"/>
      <c r="I78" s="53"/>
      <c r="J78" s="52"/>
      <c r="L78" s="53"/>
      <c r="M78" s="52"/>
    </row>
    <row r="79" spans="1:14" ht="13.5">
      <c r="A79" s="107">
        <f>A72+Vorgaben!$D$3+Vorgaben!$D$5</f>
        <v>0.5659722222222222</v>
      </c>
      <c r="B79" s="115">
        <f>B75+1</f>
        <v>37</v>
      </c>
      <c r="C79" s="109" t="s">
        <v>12</v>
      </c>
      <c r="D79" s="145"/>
      <c r="E79" s="145"/>
      <c r="F79" s="113">
        <f>IF(OR(I51="",K51=""),"",IF(I51&lt;K51,F51,IF(I51&gt;=K51,H51)))</f>
      </c>
      <c r="G79" s="110" t="s">
        <v>15</v>
      </c>
      <c r="H79" s="114">
        <f>IF(OR(I57="",K57=""),"",IF(I57&lt;K57,F57,IF(I57&gt;=K57,H57)))</f>
      </c>
      <c r="I79" s="112"/>
      <c r="J79" s="110" t="s">
        <v>15</v>
      </c>
      <c r="K79" s="111"/>
      <c r="L79" s="112"/>
      <c r="M79" s="110" t="s">
        <v>15</v>
      </c>
      <c r="N79" s="111"/>
    </row>
    <row r="80" spans="1:14" ht="13.5">
      <c r="A80" s="61"/>
      <c r="B80" s="66"/>
      <c r="C80" s="67"/>
      <c r="D80" s="51"/>
      <c r="E80" s="51"/>
      <c r="F80" s="54" t="s">
        <v>87</v>
      </c>
      <c r="G80" s="54"/>
      <c r="H80" s="54" t="s">
        <v>88</v>
      </c>
      <c r="I80" s="146"/>
      <c r="J80" s="146"/>
      <c r="K80" s="146"/>
      <c r="L80" s="146"/>
      <c r="M80" s="146"/>
      <c r="N80" s="146"/>
    </row>
    <row r="81" spans="1:8" ht="13.5">
      <c r="A81" s="61"/>
      <c r="B81" s="65"/>
      <c r="C81" s="67"/>
      <c r="D81" s="51"/>
      <c r="E81" s="51"/>
      <c r="H81" s="48"/>
    </row>
    <row r="82" spans="1:14" ht="13.5">
      <c r="A82" s="107">
        <f>A75+Vorgaben!$D$3+Vorgaben!$D$5</f>
        <v>0.5659722222222222</v>
      </c>
      <c r="B82" s="108">
        <f>B79+1</f>
        <v>38</v>
      </c>
      <c r="C82" s="109" t="s">
        <v>16</v>
      </c>
      <c r="D82" s="145"/>
      <c r="E82" s="145"/>
      <c r="F82" s="113">
        <f>IF(OR(I54="",K54=""),"",IF(I54&lt;K54,F54,IF(I54&gt;=K54,H54)))</f>
      </c>
      <c r="G82" s="110" t="s">
        <v>15</v>
      </c>
      <c r="H82" s="114">
        <f>IF(OR(I60="",K60=""),"",IF(I60&lt;K60,F60,IF(I60&gt;=K60,H60)))</f>
      </c>
      <c r="I82" s="112"/>
      <c r="J82" s="110" t="s">
        <v>15</v>
      </c>
      <c r="K82" s="111"/>
      <c r="L82" s="112"/>
      <c r="M82" s="110" t="s">
        <v>15</v>
      </c>
      <c r="N82" s="111"/>
    </row>
    <row r="83" spans="1:14" ht="13.5">
      <c r="A83" s="61"/>
      <c r="B83" s="63"/>
      <c r="C83" s="67"/>
      <c r="D83" s="51"/>
      <c r="E83" s="56"/>
      <c r="F83" s="54" t="s">
        <v>89</v>
      </c>
      <c r="G83" s="54"/>
      <c r="H83" s="54" t="s">
        <v>90</v>
      </c>
      <c r="I83" s="146"/>
      <c r="J83" s="146"/>
      <c r="K83" s="146"/>
      <c r="L83" s="146"/>
      <c r="M83" s="146"/>
      <c r="N83" s="146"/>
    </row>
    <row r="84" spans="1:5" ht="8.25" customHeight="1">
      <c r="A84" s="62"/>
      <c r="B84" s="63"/>
      <c r="C84" s="68"/>
      <c r="D84" s="51"/>
      <c r="E84" s="51"/>
    </row>
    <row r="85" spans="1:13" ht="18.75" customHeight="1">
      <c r="A85" s="61"/>
      <c r="B85" s="63"/>
      <c r="C85" s="67"/>
      <c r="D85" s="51"/>
      <c r="E85" s="56"/>
      <c r="F85" s="147" t="s">
        <v>29</v>
      </c>
      <c r="G85" s="147"/>
      <c r="H85" s="147"/>
      <c r="I85" s="53"/>
      <c r="J85" s="52"/>
      <c r="L85" s="53"/>
      <c r="M85" s="52"/>
    </row>
    <row r="86" spans="1:14" ht="13.5">
      <c r="A86" s="107">
        <f>A82+Vorgaben!$D$3+Vorgaben!$D$5</f>
        <v>0.5763888888888888</v>
      </c>
      <c r="B86" s="108">
        <f>B82+1</f>
        <v>39</v>
      </c>
      <c r="C86" s="109" t="s">
        <v>12</v>
      </c>
      <c r="D86" s="145"/>
      <c r="E86" s="145"/>
      <c r="F86" s="113">
        <f>IF(OR(I51="",K51=""),"",IF(I51&gt;K51,F51,IF(I51&lt;=K51,H51)))</f>
      </c>
      <c r="G86" s="110" t="s">
        <v>15</v>
      </c>
      <c r="H86" s="114">
        <f>IF(OR(I57="",K57=""),"",IF(I57&gt;K57,F57,IF(I57&lt;=K57,H57)))</f>
      </c>
      <c r="I86" s="112"/>
      <c r="J86" s="110" t="s">
        <v>15</v>
      </c>
      <c r="K86" s="111"/>
      <c r="L86" s="112"/>
      <c r="M86" s="110" t="s">
        <v>15</v>
      </c>
      <c r="N86" s="111"/>
    </row>
    <row r="87" spans="1:14" ht="13.5">
      <c r="A87" s="61"/>
      <c r="B87" s="66"/>
      <c r="C87" s="67"/>
      <c r="D87" s="51"/>
      <c r="E87" s="51"/>
      <c r="F87" s="54" t="s">
        <v>91</v>
      </c>
      <c r="G87" s="54"/>
      <c r="H87" s="54" t="s">
        <v>92</v>
      </c>
      <c r="I87" s="146"/>
      <c r="J87" s="146"/>
      <c r="K87" s="146"/>
      <c r="L87" s="146"/>
      <c r="M87" s="146"/>
      <c r="N87" s="146"/>
    </row>
    <row r="88" spans="1:8" ht="13.5">
      <c r="A88" s="61"/>
      <c r="B88" s="65"/>
      <c r="C88" s="67"/>
      <c r="D88" s="51"/>
      <c r="E88" s="51"/>
      <c r="H88" s="48"/>
    </row>
    <row r="89" spans="1:14" ht="13.5">
      <c r="A89" s="107">
        <f>A82+Vorgaben!$D$3+Vorgaben!$D$5</f>
        <v>0.5763888888888888</v>
      </c>
      <c r="B89" s="108">
        <f>B86+1</f>
        <v>40</v>
      </c>
      <c r="C89" s="109" t="s">
        <v>16</v>
      </c>
      <c r="D89" s="145"/>
      <c r="E89" s="145"/>
      <c r="F89" s="113">
        <f>IF(OR(I54="",K54=""),"",IF(I54&gt;K54,F54,IF(I54&lt;=K54,H54)))</f>
      </c>
      <c r="G89" s="110" t="s">
        <v>15</v>
      </c>
      <c r="H89" s="114">
        <f>IF(OR(I60="",K60=""),"",IF(I60&gt;K60,F60,IF(I60&lt;=K60,H60)))</f>
      </c>
      <c r="I89" s="112"/>
      <c r="J89" s="110" t="s">
        <v>15</v>
      </c>
      <c r="K89" s="111"/>
      <c r="L89" s="112"/>
      <c r="M89" s="110" t="s">
        <v>15</v>
      </c>
      <c r="N89" s="111"/>
    </row>
    <row r="90" spans="1:14" ht="13.5">
      <c r="A90" s="61"/>
      <c r="B90" s="63"/>
      <c r="C90" s="67"/>
      <c r="D90" s="51"/>
      <c r="E90" s="56"/>
      <c r="F90" s="54" t="s">
        <v>94</v>
      </c>
      <c r="G90" s="54"/>
      <c r="H90" s="54" t="s">
        <v>93</v>
      </c>
      <c r="I90" s="146"/>
      <c r="J90" s="146"/>
      <c r="K90" s="146"/>
      <c r="L90" s="146"/>
      <c r="M90" s="146"/>
      <c r="N90" s="146"/>
    </row>
    <row r="91" spans="1:8" ht="9" customHeight="1">
      <c r="A91" s="61"/>
      <c r="B91" s="63"/>
      <c r="C91" s="67"/>
      <c r="D91" s="51"/>
      <c r="E91" s="51"/>
      <c r="H91" s="48"/>
    </row>
    <row r="92" spans="1:13" ht="15.75" customHeight="1">
      <c r="A92" s="61"/>
      <c r="B92" s="63"/>
      <c r="C92" s="67"/>
      <c r="D92" s="51"/>
      <c r="E92" s="56"/>
      <c r="F92" s="147" t="s">
        <v>58</v>
      </c>
      <c r="G92" s="147"/>
      <c r="H92" s="147"/>
      <c r="I92" s="53"/>
      <c r="J92" s="52"/>
      <c r="L92" s="53"/>
      <c r="M92" s="52"/>
    </row>
    <row r="93" spans="1:14" ht="13.5">
      <c r="A93" s="107">
        <f>A86+Vorgaben!$D$3+Vorgaben!$D$5</f>
        <v>0.5868055555555555</v>
      </c>
      <c r="B93" s="108">
        <f>B89+1</f>
        <v>41</v>
      </c>
      <c r="C93" s="109" t="s">
        <v>12</v>
      </c>
      <c r="D93" s="145"/>
      <c r="E93" s="145"/>
      <c r="F93" s="113">
        <f>IF(OR(I79="",K79=""),"",IF(I79&lt;K79,F79,IF(I79&gt;=K79,H79)))</f>
      </c>
      <c r="G93" s="110" t="s">
        <v>15</v>
      </c>
      <c r="H93" s="114">
        <f>IF(OR(I82="",K82=""),"",IF(I82&lt;K82,F82,IF(I82&gt;=K82,H82)))</f>
      </c>
      <c r="I93" s="112"/>
      <c r="J93" s="110" t="s">
        <v>15</v>
      </c>
      <c r="K93" s="111"/>
      <c r="L93" s="112"/>
      <c r="M93" s="110" t="s">
        <v>15</v>
      </c>
      <c r="N93" s="111"/>
    </row>
    <row r="94" spans="1:14" ht="13.5">
      <c r="A94" s="61"/>
      <c r="B94" s="66"/>
      <c r="C94" s="67"/>
      <c r="D94" s="51"/>
      <c r="E94" s="51"/>
      <c r="F94" s="54" t="s">
        <v>95</v>
      </c>
      <c r="G94" s="54"/>
      <c r="H94" s="54" t="s">
        <v>96</v>
      </c>
      <c r="I94" s="146"/>
      <c r="J94" s="146"/>
      <c r="K94" s="146"/>
      <c r="L94" s="146"/>
      <c r="M94" s="146"/>
      <c r="N94" s="146"/>
    </row>
    <row r="95" spans="1:8" ht="27" customHeight="1">
      <c r="A95" s="61"/>
      <c r="B95" s="63"/>
      <c r="C95" s="67"/>
      <c r="D95" s="51"/>
      <c r="E95" s="51"/>
      <c r="F95" s="144" t="s">
        <v>59</v>
      </c>
      <c r="G95" s="144"/>
      <c r="H95" s="144"/>
    </row>
    <row r="96" spans="1:14" ht="13.5">
      <c r="A96" s="107">
        <f>A89+Vorgaben!$D$3+Vorgaben!$D$5</f>
        <v>0.5868055555555555</v>
      </c>
      <c r="B96" s="108">
        <f>B93+1</f>
        <v>42</v>
      </c>
      <c r="C96" s="109" t="s">
        <v>16</v>
      </c>
      <c r="D96" s="145"/>
      <c r="E96" s="145"/>
      <c r="F96" s="113">
        <f>IF(OR(I79="",K79=""),"",IF(I79&gt;K79,F79,IF(I79&lt;=K79,H79)))</f>
      </c>
      <c r="G96" s="110" t="s">
        <v>15</v>
      </c>
      <c r="H96" s="114">
        <f>IF(OR(I82="",K82=""),"",IF(I82&gt;K82,F82,IF(I82&lt;=K82,H82)))</f>
      </c>
      <c r="I96" s="112"/>
      <c r="J96" s="110" t="s">
        <v>15</v>
      </c>
      <c r="K96" s="111"/>
      <c r="L96" s="112"/>
      <c r="M96" s="110" t="s">
        <v>15</v>
      </c>
      <c r="N96" s="111"/>
    </row>
    <row r="97" spans="1:14" ht="13.5">
      <c r="A97" s="61"/>
      <c r="B97" s="63"/>
      <c r="C97" s="67"/>
      <c r="D97" s="51"/>
      <c r="E97" s="56"/>
      <c r="F97" s="54" t="s">
        <v>97</v>
      </c>
      <c r="G97" s="54"/>
      <c r="H97" s="54" t="s">
        <v>98</v>
      </c>
      <c r="I97" s="146"/>
      <c r="J97" s="146"/>
      <c r="K97" s="146"/>
      <c r="L97" s="146"/>
      <c r="M97" s="146"/>
      <c r="N97" s="146"/>
    </row>
    <row r="98" spans="1:13" ht="27" customHeight="1">
      <c r="A98" s="61"/>
      <c r="B98" s="63"/>
      <c r="C98" s="67"/>
      <c r="D98" s="51"/>
      <c r="E98" s="56"/>
      <c r="F98" s="162" t="s">
        <v>30</v>
      </c>
      <c r="G98" s="162"/>
      <c r="H98" s="162"/>
      <c r="I98" s="53"/>
      <c r="J98" s="52"/>
      <c r="L98" s="53"/>
      <c r="M98" s="52"/>
    </row>
    <row r="99" spans="1:14" ht="13.5">
      <c r="A99" s="107">
        <f>A96+Vorgaben!$D$3+Vorgaben!$D$5</f>
        <v>0.5972222222222221</v>
      </c>
      <c r="B99" s="108">
        <f>B96+1</f>
        <v>43</v>
      </c>
      <c r="C99" s="130" t="s">
        <v>16</v>
      </c>
      <c r="D99" s="145"/>
      <c r="E99" s="145"/>
      <c r="F99" s="113">
        <f>IF(OR(I86="",K86=""),"",IF(I86&lt;K86,F86,IF(I86&gt;=K86,H86)))</f>
      </c>
      <c r="G99" s="110" t="s">
        <v>15</v>
      </c>
      <c r="H99" s="114">
        <f>IF(OR(I89="",K89=""),"",IF(I89&lt;K89,F89,IF(I89&gt;=K89,H89)))</f>
      </c>
      <c r="I99" s="112"/>
      <c r="J99" s="110" t="s">
        <v>15</v>
      </c>
      <c r="K99" s="111"/>
      <c r="L99" s="112"/>
      <c r="M99" s="110" t="s">
        <v>15</v>
      </c>
      <c r="N99" s="111"/>
    </row>
    <row r="100" spans="1:14" ht="13.5">
      <c r="A100" s="61"/>
      <c r="B100" s="66"/>
      <c r="C100" s="67"/>
      <c r="D100" s="51"/>
      <c r="E100" s="51"/>
      <c r="F100" s="54" t="s">
        <v>100</v>
      </c>
      <c r="G100" s="54"/>
      <c r="H100" s="54" t="s">
        <v>99</v>
      </c>
      <c r="I100" s="146"/>
      <c r="J100" s="146"/>
      <c r="K100" s="146"/>
      <c r="L100" s="146"/>
      <c r="M100" s="146"/>
      <c r="N100" s="146"/>
    </row>
    <row r="101" spans="1:8" ht="4.5" customHeight="1">
      <c r="A101" s="61"/>
      <c r="B101" s="63"/>
      <c r="C101" s="67"/>
      <c r="D101" s="51"/>
      <c r="E101" s="51"/>
      <c r="H101" s="48"/>
    </row>
    <row r="102" spans="1:13" ht="15" customHeight="1">
      <c r="A102" s="61"/>
      <c r="B102" s="63"/>
      <c r="C102" s="67"/>
      <c r="D102" s="51"/>
      <c r="E102" s="56"/>
      <c r="F102" s="147" t="s">
        <v>31</v>
      </c>
      <c r="G102" s="147"/>
      <c r="H102" s="147"/>
      <c r="I102" s="53"/>
      <c r="J102" s="52"/>
      <c r="L102" s="53"/>
      <c r="M102" s="52"/>
    </row>
    <row r="103" spans="1:14" ht="13.5">
      <c r="A103" s="107">
        <f>A96+Vorgaben!$D$3+Vorgaben!$D$5</f>
        <v>0.5972222222222221</v>
      </c>
      <c r="B103" s="108">
        <f>B99+1</f>
        <v>44</v>
      </c>
      <c r="C103" s="130" t="s">
        <v>12</v>
      </c>
      <c r="D103" s="145"/>
      <c r="E103" s="163"/>
      <c r="F103" s="113">
        <f>IF(OR(I86="",K86=""),"",IF(I86&gt;K86,F86,IF(I86&lt;=K86,H86)))</f>
      </c>
      <c r="G103" s="110" t="s">
        <v>15</v>
      </c>
      <c r="H103" s="114">
        <f>IF(OR(I89="",K89=""),"",IF(I89&gt;K89,F89,IF(I89&lt;=K89,H89)))</f>
      </c>
      <c r="I103" s="112"/>
      <c r="J103" s="110" t="s">
        <v>15</v>
      </c>
      <c r="K103" s="111"/>
      <c r="L103" s="112"/>
      <c r="M103" s="110" t="s">
        <v>15</v>
      </c>
      <c r="N103" s="111"/>
    </row>
    <row r="104" spans="1:14" ht="13.5">
      <c r="A104" s="61"/>
      <c r="B104" s="66"/>
      <c r="C104" s="67"/>
      <c r="D104" s="51"/>
      <c r="E104" s="51"/>
      <c r="F104" s="54" t="s">
        <v>101</v>
      </c>
      <c r="G104" s="54"/>
      <c r="H104" s="54" t="s">
        <v>102</v>
      </c>
      <c r="I104" s="146"/>
      <c r="J104" s="146"/>
      <c r="K104" s="146"/>
      <c r="L104" s="146"/>
      <c r="M104" s="146"/>
      <c r="N104" s="146"/>
    </row>
    <row r="105" spans="1:10" ht="18" thickBot="1">
      <c r="A105" s="131" t="s">
        <v>103</v>
      </c>
      <c r="B105" s="132"/>
      <c r="C105" s="132"/>
      <c r="D105" s="133"/>
      <c r="E105" s="133"/>
      <c r="F105" s="133"/>
      <c r="G105" s="133"/>
      <c r="H105" s="133"/>
      <c r="I105" s="133"/>
      <c r="J105" s="133"/>
    </row>
    <row r="106" spans="1:10" ht="15.75" thickBot="1">
      <c r="A106" s="134"/>
      <c r="B106" s="135"/>
      <c r="C106" s="136" t="s">
        <v>104</v>
      </c>
      <c r="D106" s="142">
        <f>IF(OR(I103="",K103=""),"",IF(K103&gt;I103,H103,IF(K103&lt;=I103,F103)))</f>
      </c>
      <c r="E106" s="142"/>
      <c r="F106" s="142"/>
      <c r="G106" s="142"/>
      <c r="H106" s="142"/>
      <c r="I106" s="142"/>
      <c r="J106" s="143"/>
    </row>
    <row r="107" spans="1:10" ht="15.75" thickBot="1">
      <c r="A107" s="134"/>
      <c r="B107" s="135"/>
      <c r="C107" s="136" t="s">
        <v>105</v>
      </c>
      <c r="D107" s="142">
        <f>IF(OR(I103="",K103=""),"",IF(K103&gt;I103,F103,IF(K103&lt;=I103,H103)))</f>
      </c>
      <c r="E107" s="142"/>
      <c r="F107" s="142"/>
      <c r="G107" s="142"/>
      <c r="H107" s="142"/>
      <c r="I107" s="142"/>
      <c r="J107" s="143"/>
    </row>
    <row r="108" spans="1:10" ht="15.75" thickBot="1">
      <c r="A108" s="134"/>
      <c r="B108" s="135"/>
      <c r="C108" s="136" t="s">
        <v>106</v>
      </c>
      <c r="D108" s="142">
        <f>IF(OR(I99="",K99=""),"",IF(K99&gt;I99,H99,IF(K99&lt;=I99,F99)))</f>
      </c>
      <c r="E108" s="142"/>
      <c r="F108" s="142"/>
      <c r="G108" s="142"/>
      <c r="H108" s="142"/>
      <c r="I108" s="142"/>
      <c r="J108" s="143"/>
    </row>
    <row r="109" spans="1:10" ht="15.75" thickBot="1">
      <c r="A109" s="137"/>
      <c r="B109" s="138"/>
      <c r="C109" s="139" t="s">
        <v>107</v>
      </c>
      <c r="D109" s="142">
        <f>IF(OR(I99="",K99=""),"",IF(K99&gt;I99,F99,IF(K99&lt;=I99,H99)))</f>
      </c>
      <c r="E109" s="142"/>
      <c r="F109" s="142"/>
      <c r="G109" s="142"/>
      <c r="H109" s="142"/>
      <c r="I109" s="142"/>
      <c r="J109" s="143"/>
    </row>
    <row r="110" spans="1:10" ht="15.75" thickBot="1">
      <c r="A110" s="148"/>
      <c r="B110" s="149"/>
      <c r="C110" s="139" t="s">
        <v>108</v>
      </c>
      <c r="D110" s="142">
        <f>IF(OR(I96="",K96=""),"",IF(K96&gt;I96,H96,IF(K96&lt;=I96,F96)))</f>
      </c>
      <c r="E110" s="142"/>
      <c r="F110" s="142"/>
      <c r="G110" s="142"/>
      <c r="H110" s="142"/>
      <c r="I110" s="142"/>
      <c r="J110" s="143"/>
    </row>
    <row r="111" spans="1:10" ht="15.75" thickBot="1">
      <c r="A111" s="148"/>
      <c r="B111" s="149"/>
      <c r="C111" s="139" t="s">
        <v>117</v>
      </c>
      <c r="D111" s="142">
        <f>IF(OR(I96="",K96=""),"",IF(K96&gt;I96,F96,IF(K96&lt;=I96,H96)))</f>
      </c>
      <c r="E111" s="142"/>
      <c r="F111" s="142"/>
      <c r="G111" s="142"/>
      <c r="H111" s="142"/>
      <c r="I111" s="142"/>
      <c r="J111" s="143"/>
    </row>
    <row r="112" spans="1:10" ht="15.75" thickBot="1">
      <c r="A112" s="148"/>
      <c r="B112" s="149"/>
      <c r="C112" s="139" t="s">
        <v>118</v>
      </c>
      <c r="D112" s="142">
        <f>IF(OR(I93="",K93=""),"",IF(K93&gt;I93,H93,IF(K93&lt;=I93,F93)))</f>
      </c>
      <c r="E112" s="142"/>
      <c r="F112" s="142"/>
      <c r="G112" s="142"/>
      <c r="H112" s="142"/>
      <c r="I112" s="142"/>
      <c r="J112" s="143"/>
    </row>
    <row r="113" spans="1:10" ht="15.75" thickBot="1">
      <c r="A113" s="148"/>
      <c r="B113" s="149"/>
      <c r="C113" s="136" t="s">
        <v>119</v>
      </c>
      <c r="D113" s="142">
        <f>IF(OR(I93="",K93=""),"",IF(K93&gt;I93,F93,IF(K93&lt;=I93,H93)))</f>
      </c>
      <c r="E113" s="142"/>
      <c r="F113" s="142"/>
      <c r="G113" s="142"/>
      <c r="H113" s="142"/>
      <c r="I113" s="142"/>
      <c r="J113" s="143"/>
    </row>
    <row r="114" spans="1:10" ht="18" thickBot="1">
      <c r="A114" s="131"/>
      <c r="B114" s="135"/>
      <c r="C114" s="136" t="s">
        <v>109</v>
      </c>
      <c r="D114" s="142">
        <f>IF(OR(I75="",K75=""),"",IF(K75&gt;I75,H75,IF(K75&lt;=I75,F75)))</f>
      </c>
      <c r="E114" s="142"/>
      <c r="F114" s="142"/>
      <c r="G114" s="142"/>
      <c r="H114" s="142"/>
      <c r="I114" s="142"/>
      <c r="J114" s="143"/>
    </row>
    <row r="115" spans="1:10" ht="15.75" thickBot="1">
      <c r="A115" s="134"/>
      <c r="B115" s="135"/>
      <c r="C115" s="136" t="s">
        <v>110</v>
      </c>
      <c r="D115" s="142">
        <f>IF(OR(I75="",K75=""),"",IF(K75&gt;I75,F75,IF(K75&lt;=I75,H75)))</f>
      </c>
      <c r="E115" s="142"/>
      <c r="F115" s="142"/>
      <c r="G115" s="142"/>
      <c r="H115" s="142"/>
      <c r="I115" s="142"/>
      <c r="J115" s="143"/>
    </row>
    <row r="116" spans="1:10" ht="15.75" thickBot="1">
      <c r="A116" s="134"/>
      <c r="B116" s="135"/>
      <c r="C116" s="136" t="s">
        <v>111</v>
      </c>
      <c r="D116" s="142">
        <f>IF(OR(I72="",K72=""),"",IF(K72&gt;I72,H72,IF(K72&lt;=I72,F72)))</f>
      </c>
      <c r="E116" s="142"/>
      <c r="F116" s="142"/>
      <c r="G116" s="142"/>
      <c r="H116" s="142"/>
      <c r="I116" s="142"/>
      <c r="J116" s="143"/>
    </row>
    <row r="117" spans="1:10" ht="15.75" thickBot="1">
      <c r="A117" s="134"/>
      <c r="B117" s="135"/>
      <c r="C117" s="136" t="s">
        <v>112</v>
      </c>
      <c r="D117" s="142">
        <f>IF(OR(I72="",K72=""),"",IF(K72&gt;I72,F72,IF(K72&lt;=I72,H72)))</f>
      </c>
      <c r="E117" s="142"/>
      <c r="F117" s="142"/>
      <c r="G117" s="142"/>
      <c r="H117" s="142"/>
      <c r="I117" s="142"/>
      <c r="J117" s="143"/>
    </row>
    <row r="118" spans="1:10" ht="15.75" thickBot="1">
      <c r="A118" s="134"/>
      <c r="B118" s="135"/>
      <c r="C118" s="136" t="s">
        <v>113</v>
      </c>
      <c r="D118" s="142">
        <f>IF(OR(I67="",K67=""),"",IF(K67&gt;I67,H67,IF(K67&lt;=I67,F67)))</f>
      </c>
      <c r="E118" s="142"/>
      <c r="F118" s="142"/>
      <c r="G118" s="142"/>
      <c r="H118" s="142"/>
      <c r="I118" s="142"/>
      <c r="J118" s="143"/>
    </row>
    <row r="119" spans="1:10" ht="15.75" thickBot="1">
      <c r="A119" s="134"/>
      <c r="B119" s="135"/>
      <c r="C119" s="136" t="s">
        <v>114</v>
      </c>
      <c r="D119" s="142">
        <f>IF(OR(I67="",K67=""),"",IF(K67&gt;I67,F67,IF(K67&lt;=I67,H67)))</f>
      </c>
      <c r="E119" s="142"/>
      <c r="F119" s="142"/>
      <c r="G119" s="142"/>
      <c r="H119" s="142"/>
      <c r="I119" s="142"/>
      <c r="J119" s="143"/>
    </row>
    <row r="120" spans="1:10" ht="15.75" thickBot="1">
      <c r="A120" s="134"/>
      <c r="B120" s="135"/>
      <c r="C120" s="136" t="s">
        <v>115</v>
      </c>
      <c r="D120" s="142">
        <f>IF(OR(I64="",K64=""),"",IF(K64&gt;I64,H64,IF(K64&lt;=I64,F64)))</f>
      </c>
      <c r="E120" s="142"/>
      <c r="F120" s="142"/>
      <c r="G120" s="142"/>
      <c r="H120" s="142"/>
      <c r="I120" s="142"/>
      <c r="J120" s="143"/>
    </row>
    <row r="121" spans="1:10" ht="15.75" thickBot="1">
      <c r="A121" s="134"/>
      <c r="B121" s="135"/>
      <c r="C121" s="136" t="s">
        <v>116</v>
      </c>
      <c r="D121" s="142">
        <f>IF(OR(I64="",K64=""),"",IF(K64&gt;I64,F64,IF(K64&lt;=I64,H64)))</f>
      </c>
      <c r="E121" s="142"/>
      <c r="F121" s="142"/>
      <c r="G121" s="142"/>
      <c r="H121" s="142"/>
      <c r="I121" s="142"/>
      <c r="J121" s="143"/>
    </row>
  </sheetData>
  <sheetProtection password="E760" sheet="1" objects="1" scenarios="1"/>
  <mergeCells count="127">
    <mergeCell ref="D93:E93"/>
    <mergeCell ref="D96:E96"/>
    <mergeCell ref="D99:E99"/>
    <mergeCell ref="D103:E103"/>
    <mergeCell ref="L87:N87"/>
    <mergeCell ref="L90:N90"/>
    <mergeCell ref="L94:N94"/>
    <mergeCell ref="L97:N97"/>
    <mergeCell ref="L100:N100"/>
    <mergeCell ref="F102:H102"/>
    <mergeCell ref="L104:N104"/>
    <mergeCell ref="L52:N52"/>
    <mergeCell ref="L55:N55"/>
    <mergeCell ref="L58:N58"/>
    <mergeCell ref="L61:N61"/>
    <mergeCell ref="L80:N80"/>
    <mergeCell ref="L83:N83"/>
    <mergeCell ref="L65:N65"/>
    <mergeCell ref="D36:E36"/>
    <mergeCell ref="D33:E33"/>
    <mergeCell ref="D21:E21"/>
    <mergeCell ref="D22:E22"/>
    <mergeCell ref="D31:E31"/>
    <mergeCell ref="D34:E34"/>
    <mergeCell ref="D28:E28"/>
    <mergeCell ref="D30:E30"/>
    <mergeCell ref="D32:E32"/>
    <mergeCell ref="D19:E19"/>
    <mergeCell ref="D29:E29"/>
    <mergeCell ref="D13:E13"/>
    <mergeCell ref="D20:E20"/>
    <mergeCell ref="D23:E23"/>
    <mergeCell ref="D25:E25"/>
    <mergeCell ref="D27:E27"/>
    <mergeCell ref="D24:E24"/>
    <mergeCell ref="I104:K104"/>
    <mergeCell ref="I97:K97"/>
    <mergeCell ref="D14:E14"/>
    <mergeCell ref="D16:E16"/>
    <mergeCell ref="D18:E18"/>
    <mergeCell ref="D26:E26"/>
    <mergeCell ref="D15:E15"/>
    <mergeCell ref="I52:K52"/>
    <mergeCell ref="I55:K55"/>
    <mergeCell ref="D35:E35"/>
    <mergeCell ref="F98:H98"/>
    <mergeCell ref="F85:H85"/>
    <mergeCell ref="I80:K80"/>
    <mergeCell ref="I83:K83"/>
    <mergeCell ref="I94:K94"/>
    <mergeCell ref="I87:K87"/>
    <mergeCell ref="I90:K90"/>
    <mergeCell ref="I100:K100"/>
    <mergeCell ref="F95:H95"/>
    <mergeCell ref="D37:E37"/>
    <mergeCell ref="F78:H78"/>
    <mergeCell ref="F92:H92"/>
    <mergeCell ref="I58:K58"/>
    <mergeCell ref="I61:K61"/>
    <mergeCell ref="D79:E79"/>
    <mergeCell ref="D82:E82"/>
    <mergeCell ref="D86:E86"/>
    <mergeCell ref="D89:E89"/>
    <mergeCell ref="L41:N41"/>
    <mergeCell ref="I48:K48"/>
    <mergeCell ref="L48:N48"/>
    <mergeCell ref="F44:H44"/>
    <mergeCell ref="F50:H50"/>
    <mergeCell ref="L46:N46"/>
    <mergeCell ref="I43:K43"/>
    <mergeCell ref="L43:N43"/>
    <mergeCell ref="L73:N73"/>
    <mergeCell ref="B3:E3"/>
    <mergeCell ref="B4:E4"/>
    <mergeCell ref="B8:E8"/>
    <mergeCell ref="B9:E9"/>
    <mergeCell ref="F39:H39"/>
    <mergeCell ref="H8:K8"/>
    <mergeCell ref="H9:K9"/>
    <mergeCell ref="H10:K10"/>
    <mergeCell ref="H11:K11"/>
    <mergeCell ref="D17:E17"/>
    <mergeCell ref="B1:E1"/>
    <mergeCell ref="B7:E7"/>
    <mergeCell ref="B5:E5"/>
    <mergeCell ref="H1:K1"/>
    <mergeCell ref="H2:K2"/>
    <mergeCell ref="H3:K3"/>
    <mergeCell ref="H4:K4"/>
    <mergeCell ref="H5:K5"/>
    <mergeCell ref="H7:K7"/>
    <mergeCell ref="B2:E2"/>
    <mergeCell ref="D106:J106"/>
    <mergeCell ref="B10:E10"/>
    <mergeCell ref="B11:E11"/>
    <mergeCell ref="I46:K46"/>
    <mergeCell ref="I41:K41"/>
    <mergeCell ref="F63:H63"/>
    <mergeCell ref="D64:E64"/>
    <mergeCell ref="I65:K65"/>
    <mergeCell ref="F66:H66"/>
    <mergeCell ref="I73:K73"/>
    <mergeCell ref="D108:J108"/>
    <mergeCell ref="D109:J109"/>
    <mergeCell ref="A110:B113"/>
    <mergeCell ref="D110:J110"/>
    <mergeCell ref="D111:J111"/>
    <mergeCell ref="D112:J112"/>
    <mergeCell ref="D113:J113"/>
    <mergeCell ref="D120:J120"/>
    <mergeCell ref="D121:J121"/>
    <mergeCell ref="D114:J114"/>
    <mergeCell ref="D115:J115"/>
    <mergeCell ref="D116:J116"/>
    <mergeCell ref="D117:J117"/>
    <mergeCell ref="D118:J118"/>
    <mergeCell ref="D119:J119"/>
    <mergeCell ref="D107:J107"/>
    <mergeCell ref="F74:H74"/>
    <mergeCell ref="D75:E75"/>
    <mergeCell ref="I76:K76"/>
    <mergeCell ref="L76:N76"/>
    <mergeCell ref="D67:E67"/>
    <mergeCell ref="I68:K68"/>
    <mergeCell ref="L68:N68"/>
    <mergeCell ref="F71:H71"/>
    <mergeCell ref="D72:E72"/>
  </mergeCells>
  <printOptions/>
  <pageMargins left="0.31496062992125984" right="0.15748031496062992" top="0.984251968503937" bottom="0.1968503937007874" header="0.31496062992125984" footer="0.11811023622047245"/>
  <pageSetup horizontalDpi="300" verticalDpi="300" orientation="portrait" paperSize="9" scale="92" r:id="rId2"/>
  <headerFooter alignWithMargins="0">
    <oddHeader>&amp;L&amp;"Arial,Fett Kursiv"&amp;12SG Saldenburg
Volleybal&amp;C&amp;"Arial,Fett"&amp;14Volleyball - Turnier&amp;R&amp;"Arial,Fett Kursiv"&amp;12 14./15.06.2014</oddHeader>
  </headerFooter>
  <rowBreaks count="1" manualBreakCount="1">
    <brk id="49" max="13" man="1"/>
  </rowBreaks>
  <legacyDrawing r:id="rId1"/>
</worksheet>
</file>

<file path=xl/worksheets/sheet5.xml><?xml version="1.0" encoding="utf-8"?>
<worksheet xmlns="http://schemas.openxmlformats.org/spreadsheetml/2006/main" xmlns:r="http://schemas.openxmlformats.org/officeDocument/2006/relationships">
  <sheetPr codeName="Tabelle4"/>
  <dimension ref="A1:AB27"/>
  <sheetViews>
    <sheetView zoomScale="75" zoomScaleNormal="75" zoomScalePageLayoutView="0" workbookViewId="0" topLeftCell="A1">
      <selection activeCell="Q22" sqref="Q22:S2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4.7109375" style="10" customWidth="1"/>
    <col min="11" max="11" width="2.140625" style="10" customWidth="1"/>
    <col min="12" max="12" width="4.7109375" style="10" customWidth="1"/>
    <col min="13" max="13" width="1.7109375" style="10" customWidth="1"/>
    <col min="14" max="14" width="18.7109375" style="11" customWidth="1"/>
    <col min="15" max="15" width="8.28125" style="11" customWidth="1"/>
    <col min="16" max="16" width="5.57421875" style="11" customWidth="1"/>
    <col min="17" max="17" width="5.28125" style="11" customWidth="1"/>
    <col min="18" max="18" width="2.140625" style="11" customWidth="1"/>
    <col min="19" max="19" width="5.421875" style="11" customWidth="1"/>
    <col min="20" max="20" width="5.57421875" style="11" customWidth="1"/>
    <col min="21" max="21" width="2.421875" style="10" customWidth="1"/>
    <col min="22" max="22" width="7.8515625" style="11" customWidth="1"/>
    <col min="23" max="23" width="7.28125" style="11" customWidth="1"/>
    <col min="24" max="24" width="7.421875" style="11" customWidth="1"/>
    <col min="25" max="26" width="8.421875" style="11" customWidth="1"/>
    <col min="27" max="16384" width="11.421875" style="13" customWidth="1"/>
  </cols>
  <sheetData>
    <row r="1" spans="25:26" ht="47.25" customHeight="1">
      <c r="Y1" s="12"/>
      <c r="Z1" s="12"/>
    </row>
    <row r="2" spans="1:28" ht="54" customHeight="1">
      <c r="A2" s="14" t="s">
        <v>39</v>
      </c>
      <c r="B2" s="15" t="s">
        <v>40</v>
      </c>
      <c r="C2" s="15"/>
      <c r="D2" s="15" t="s">
        <v>40</v>
      </c>
      <c r="E2" s="167" t="s">
        <v>77</v>
      </c>
      <c r="F2" s="167"/>
      <c r="G2" s="168"/>
      <c r="H2" s="58" t="s">
        <v>41</v>
      </c>
      <c r="I2" s="58" t="s">
        <v>42</v>
      </c>
      <c r="J2" s="167" t="s">
        <v>78</v>
      </c>
      <c r="K2" s="167"/>
      <c r="L2" s="168"/>
      <c r="M2" s="16"/>
      <c r="N2" s="17" t="s">
        <v>0</v>
      </c>
      <c r="O2" s="17" t="s">
        <v>43</v>
      </c>
      <c r="P2" s="17" t="s">
        <v>1</v>
      </c>
      <c r="Q2" s="166" t="s">
        <v>76</v>
      </c>
      <c r="R2" s="166"/>
      <c r="S2" s="166"/>
      <c r="T2" s="17" t="s">
        <v>44</v>
      </c>
      <c r="U2" s="16"/>
      <c r="V2" s="11" t="s">
        <v>45</v>
      </c>
      <c r="W2" s="11" t="s">
        <v>46</v>
      </c>
      <c r="X2" s="11" t="s">
        <v>47</v>
      </c>
      <c r="Y2" s="12" t="s">
        <v>48</v>
      </c>
      <c r="Z2" s="12" t="s">
        <v>49</v>
      </c>
      <c r="AA2" s="12" t="s">
        <v>55</v>
      </c>
      <c r="AB2" s="12" t="s">
        <v>56</v>
      </c>
    </row>
    <row r="3" spans="1:28" ht="12.75">
      <c r="A3" s="18"/>
      <c r="B3" s="18" t="str">
        <f>Spielplan!$F20</f>
        <v>M13</v>
      </c>
      <c r="C3" s="19" t="s">
        <v>14</v>
      </c>
      <c r="D3" s="20" t="str">
        <f>Spielplan!$H20</f>
        <v>M14</v>
      </c>
      <c r="E3" s="15">
        <f>IF(Spielplan!$I20="","",Spielplan!$I20)</f>
      </c>
      <c r="F3" s="15" t="s">
        <v>15</v>
      </c>
      <c r="G3" s="15">
        <f>IF(Spielplan!$K20="","",Spielplan!$K20)</f>
      </c>
      <c r="H3" s="59">
        <f aca="true" t="shared" si="0" ref="H3:H26">IF(OR($E3="",$G3=""),"",IF(E3&gt;G3,2,IF(E3=G3,1,0)))</f>
      </c>
      <c r="I3" s="59">
        <f aca="true" t="shared" si="1" ref="I3:I26">IF(OR($E3="",$G3=""),"",IF(G3&gt;E3,2,IF(E3=G3,1,0)))</f>
      </c>
      <c r="J3" s="15">
        <f>IF(Spielplan!$L20="","",Spielplan!$L20)</f>
      </c>
      <c r="K3" s="15" t="s">
        <v>15</v>
      </c>
      <c r="L3" s="15">
        <f>IF(Spielplan!$N20="","",Spielplan!$N20)</f>
      </c>
      <c r="N3" s="57" t="str">
        <f>Vorgaben!A2</f>
        <v>M01</v>
      </c>
      <c r="O3" s="19">
        <f>SUM(V3:X3)</f>
        <v>0</v>
      </c>
      <c r="P3" s="19">
        <f>SUM(H4,I11,H19)</f>
        <v>0</v>
      </c>
      <c r="Q3" s="15">
        <f>SUM(J4,L11,J19)</f>
        <v>0</v>
      </c>
      <c r="R3" s="15" t="s">
        <v>15</v>
      </c>
      <c r="S3" s="15">
        <f>SUM(G4,J11,L19)</f>
        <v>0</v>
      </c>
      <c r="T3" s="15">
        <f>Q3-S3</f>
        <v>0</v>
      </c>
      <c r="U3" s="21"/>
      <c r="V3" s="11">
        <f>IF(OR(E4="",G4=""),0,1)</f>
        <v>0</v>
      </c>
      <c r="W3" s="11">
        <f>IF(OR(E11="",G11=""),0,1)</f>
        <v>0</v>
      </c>
      <c r="X3" s="11">
        <f>IF(OR(E19="",G19=""),0,1)</f>
        <v>0</v>
      </c>
      <c r="Y3" s="11">
        <f>SUM(O3:O7)/2</f>
        <v>0</v>
      </c>
      <c r="Z3" s="11">
        <f>SUM(O10:O14)/2</f>
        <v>0</v>
      </c>
      <c r="AA3" s="11">
        <f>SUM(O17:O21)/2</f>
        <v>0</v>
      </c>
      <c r="AB3" s="11">
        <f>SUM(O24:O28)/2</f>
        <v>0</v>
      </c>
    </row>
    <row r="4" spans="1:24" ht="12.75">
      <c r="A4" s="18"/>
      <c r="B4" s="18" t="str">
        <f>Spielplan!$F14</f>
        <v>M01</v>
      </c>
      <c r="C4" s="19" t="s">
        <v>14</v>
      </c>
      <c r="D4" s="20" t="str">
        <f>Spielplan!$H14</f>
        <v>M02</v>
      </c>
      <c r="E4" s="15">
        <f>IF(Spielplan!$I14="","",Spielplan!$I14)</f>
      </c>
      <c r="F4" s="15" t="s">
        <v>15</v>
      </c>
      <c r="G4" s="15">
        <f>IF(Spielplan!$K14="","",Spielplan!$K14)</f>
      </c>
      <c r="H4" s="59">
        <f t="shared" si="0"/>
      </c>
      <c r="I4" s="59">
        <f t="shared" si="1"/>
      </c>
      <c r="J4" s="15">
        <f>IF(Spielplan!$L14="","",Spielplan!$L14)</f>
      </c>
      <c r="K4" s="15" t="s">
        <v>15</v>
      </c>
      <c r="L4" s="15">
        <f>IF(Spielplan!$N14="","",Spielplan!$N14)</f>
      </c>
      <c r="N4" s="57" t="str">
        <f>Vorgaben!A3</f>
        <v>M02</v>
      </c>
      <c r="O4" s="19">
        <f>SUM(V4:X4)</f>
        <v>0</v>
      </c>
      <c r="P4" s="19">
        <f>SUM(I4,H12,H20)</f>
        <v>0</v>
      </c>
      <c r="Q4" s="15">
        <f>SUM(G4,J12,J20)</f>
        <v>0</v>
      </c>
      <c r="R4" s="15" t="s">
        <v>15</v>
      </c>
      <c r="S4" s="15">
        <f>SUM(J4,L12,L20)</f>
        <v>0</v>
      </c>
      <c r="T4" s="15">
        <f>Q4-S4</f>
        <v>0</v>
      </c>
      <c r="U4" s="21"/>
      <c r="V4" s="11">
        <f>IF(OR(E4="",G4=""),0,1)</f>
        <v>0</v>
      </c>
      <c r="W4" s="11">
        <f>IF(OR(E12="",G12=""),0,1)</f>
        <v>0</v>
      </c>
      <c r="X4" s="11">
        <f>IF(OR(E20="",G20=""),0,1)</f>
        <v>0</v>
      </c>
    </row>
    <row r="5" spans="1:24" ht="12.75">
      <c r="A5" s="18"/>
      <c r="B5" s="18" t="str">
        <f>Spielplan!$F15</f>
        <v>M03</v>
      </c>
      <c r="C5" s="19" t="s">
        <v>14</v>
      </c>
      <c r="D5" s="20" t="str">
        <f>Spielplan!$H15</f>
        <v>M04</v>
      </c>
      <c r="E5" s="15">
        <f>IF(Spielplan!$I15="","",Spielplan!$I15)</f>
      </c>
      <c r="F5" s="15" t="s">
        <v>15</v>
      </c>
      <c r="G5" s="15">
        <f>IF(Spielplan!$K15="","",Spielplan!$K15)</f>
      </c>
      <c r="H5" s="59">
        <f t="shared" si="0"/>
      </c>
      <c r="I5" s="59">
        <f t="shared" si="1"/>
      </c>
      <c r="J5" s="15">
        <f>IF(Spielplan!$L15="","",Spielplan!$L15)</f>
      </c>
      <c r="K5" s="15" t="s">
        <v>15</v>
      </c>
      <c r="L5" s="15">
        <f>IF(Spielplan!$N15="","",Spielplan!$N15)</f>
      </c>
      <c r="N5" s="57" t="str">
        <f>Vorgaben!A4</f>
        <v>M03</v>
      </c>
      <c r="O5" s="19">
        <f>SUM(V5:X5)</f>
        <v>0</v>
      </c>
      <c r="P5" s="19">
        <f>SUM(H5,I12,I19)</f>
        <v>0</v>
      </c>
      <c r="Q5" s="15">
        <f>SUM(J5,L12,L19)</f>
        <v>0</v>
      </c>
      <c r="R5" s="15" t="s">
        <v>15</v>
      </c>
      <c r="S5" s="15">
        <f>SUM(G5,J12,J19)</f>
        <v>0</v>
      </c>
      <c r="T5" s="15">
        <f>Q5-S5</f>
        <v>0</v>
      </c>
      <c r="U5" s="21"/>
      <c r="V5" s="11">
        <f>IF(OR(E5="",G5=""),0,1)</f>
        <v>0</v>
      </c>
      <c r="W5" s="11">
        <f>IF(OR(E12="",G12=""),0,1)</f>
        <v>0</v>
      </c>
      <c r="X5" s="11">
        <f>IF(OR(E19="",G19=""),0,1)</f>
        <v>0</v>
      </c>
    </row>
    <row r="6" spans="1:24" ht="12.75">
      <c r="A6" s="18"/>
      <c r="B6" s="18" t="str">
        <f>Spielplan!$F16</f>
        <v>M05</v>
      </c>
      <c r="C6" s="19" t="s">
        <v>14</v>
      </c>
      <c r="D6" s="20" t="str">
        <f>Spielplan!$H16</f>
        <v>M06</v>
      </c>
      <c r="E6" s="15">
        <f>IF(Spielplan!$I16="","",Spielplan!$I16)</f>
      </c>
      <c r="F6" s="15" t="s">
        <v>15</v>
      </c>
      <c r="G6" s="15">
        <f>IF(Spielplan!$K16="","",Spielplan!$K16)</f>
      </c>
      <c r="H6" s="59">
        <f t="shared" si="0"/>
      </c>
      <c r="I6" s="59">
        <f t="shared" si="1"/>
      </c>
      <c r="J6" s="15">
        <f>IF(Spielplan!$L16="","",Spielplan!$L16)</f>
      </c>
      <c r="K6" s="15" t="s">
        <v>15</v>
      </c>
      <c r="L6" s="15">
        <f>IF(Spielplan!$N16="","",Spielplan!$N16)</f>
      </c>
      <c r="N6" s="57" t="str">
        <f>Vorgaben!A5</f>
        <v>M04</v>
      </c>
      <c r="O6" s="19">
        <f>SUM(V6:X6)</f>
        <v>0</v>
      </c>
      <c r="P6" s="19">
        <f>SUM(I5,H11,I20)</f>
        <v>0</v>
      </c>
      <c r="Q6" s="15">
        <f>SUM(G5,J11,L20)</f>
        <v>0</v>
      </c>
      <c r="R6" s="15" t="s">
        <v>15</v>
      </c>
      <c r="S6" s="15">
        <f>SUM(J5,L11,J20)</f>
        <v>0</v>
      </c>
      <c r="T6" s="15">
        <f>Q6-S6</f>
        <v>0</v>
      </c>
      <c r="U6" s="21"/>
      <c r="V6" s="11">
        <f>IF(OR(E5="",G5=""),0,1)</f>
        <v>0</v>
      </c>
      <c r="W6" s="11">
        <f>IF(OR(E11="",G11=""),0,1)</f>
        <v>0</v>
      </c>
      <c r="X6" s="11">
        <f>IF(OR(E20="",G20=""),0,1)</f>
        <v>0</v>
      </c>
    </row>
    <row r="7" spans="1:21" ht="12.75">
      <c r="A7" s="18"/>
      <c r="B7" s="18" t="str">
        <f>Spielplan!$F17</f>
        <v>M07</v>
      </c>
      <c r="C7" s="19" t="s">
        <v>14</v>
      </c>
      <c r="D7" s="20" t="str">
        <f>Spielplan!$H17</f>
        <v>M08</v>
      </c>
      <c r="E7" s="15">
        <f>IF(Spielplan!$I17="","",Spielplan!$I17)</f>
      </c>
      <c r="F7" s="15" t="s">
        <v>15</v>
      </c>
      <c r="G7" s="15">
        <f>IF(Spielplan!$K17="","",Spielplan!$K17)</f>
      </c>
      <c r="H7" s="59">
        <f t="shared" si="0"/>
      </c>
      <c r="I7" s="59">
        <f t="shared" si="1"/>
      </c>
      <c r="J7" s="15">
        <f>IF(Spielplan!$L17="","",Spielplan!$L17)</f>
      </c>
      <c r="K7" s="15" t="s">
        <v>15</v>
      </c>
      <c r="L7" s="15">
        <f>IF(Spielplan!$N17="","",Spielplan!$N17)</f>
      </c>
      <c r="N7" s="13"/>
      <c r="O7" s="19"/>
      <c r="P7" s="19"/>
      <c r="Q7" s="15"/>
      <c r="R7" s="15"/>
      <c r="S7" s="15"/>
      <c r="T7" s="15"/>
      <c r="U7" s="21"/>
    </row>
    <row r="8" spans="1:26" ht="12.75" customHeight="1">
      <c r="A8" s="18"/>
      <c r="B8" s="18" t="str">
        <f>Spielplan!$F21</f>
        <v>M16</v>
      </c>
      <c r="C8" s="19" t="s">
        <v>14</v>
      </c>
      <c r="D8" s="20" t="str">
        <f>Spielplan!$H21</f>
        <v>M15</v>
      </c>
      <c r="E8" s="15">
        <f>IF(Spielplan!$I21="","",Spielplan!$I21)</f>
      </c>
      <c r="F8" s="15" t="s">
        <v>15</v>
      </c>
      <c r="G8" s="15">
        <f>IF(Spielplan!$K21="","",Spielplan!$K21)</f>
      </c>
      <c r="H8" s="59">
        <f t="shared" si="0"/>
      </c>
      <c r="I8" s="59">
        <f t="shared" si="1"/>
      </c>
      <c r="J8" s="15">
        <f>IF(Spielplan!$L21="","",Spielplan!$L21)</f>
      </c>
      <c r="K8" s="15" t="s">
        <v>15</v>
      </c>
      <c r="L8" s="15">
        <f>IF(Spielplan!$N21="","",Spielplan!$N21)</f>
      </c>
      <c r="N8" s="165" t="s">
        <v>5</v>
      </c>
      <c r="O8" s="165" t="s">
        <v>43</v>
      </c>
      <c r="P8" s="165" t="s">
        <v>1</v>
      </c>
      <c r="Q8" s="166" t="s">
        <v>76</v>
      </c>
      <c r="R8" s="166"/>
      <c r="S8" s="166"/>
      <c r="T8" s="165" t="s">
        <v>44</v>
      </c>
      <c r="Y8" s="22"/>
      <c r="Z8" s="22"/>
    </row>
    <row r="9" spans="1:26" ht="12.75">
      <c r="A9" s="18"/>
      <c r="B9" s="18" t="str">
        <f>Spielplan!$F18</f>
        <v>M09</v>
      </c>
      <c r="C9" s="19" t="s">
        <v>14</v>
      </c>
      <c r="D9" s="20" t="str">
        <f>Spielplan!$H18</f>
        <v>M10</v>
      </c>
      <c r="E9" s="15">
        <f>IF(Spielplan!$I18="","",Spielplan!$I18)</f>
      </c>
      <c r="F9" s="15" t="s">
        <v>15</v>
      </c>
      <c r="G9" s="15">
        <f>IF(Spielplan!$K18="","",Spielplan!$K18)</f>
      </c>
      <c r="H9" s="59">
        <f t="shared" si="0"/>
      </c>
      <c r="I9" s="59">
        <f t="shared" si="1"/>
      </c>
      <c r="J9" s="15">
        <f>IF(Spielplan!$L18="","",Spielplan!$L18)</f>
      </c>
      <c r="K9" s="15" t="s">
        <v>15</v>
      </c>
      <c r="L9" s="15">
        <f>IF(Spielplan!$N18="","",Spielplan!$N18)</f>
      </c>
      <c r="N9" s="165"/>
      <c r="O9" s="165"/>
      <c r="P9" s="165"/>
      <c r="Q9" s="166"/>
      <c r="R9" s="166"/>
      <c r="S9" s="166"/>
      <c r="T9" s="165"/>
      <c r="Y9" s="22"/>
      <c r="Z9" s="22"/>
    </row>
    <row r="10" spans="1:26" ht="12.75">
      <c r="A10" s="18"/>
      <c r="B10" s="18" t="str">
        <f>Spielplan!$F19</f>
        <v>M11</v>
      </c>
      <c r="C10" s="19" t="s">
        <v>14</v>
      </c>
      <c r="D10" s="20" t="str">
        <f>Spielplan!$H19</f>
        <v>M12</v>
      </c>
      <c r="E10" s="15">
        <f>IF(Spielplan!$I19="","",Spielplan!$I19)</f>
      </c>
      <c r="F10" s="15" t="s">
        <v>15</v>
      </c>
      <c r="G10" s="15">
        <f>IF(Spielplan!$K19="","",Spielplan!$K19)</f>
      </c>
      <c r="H10" s="59">
        <f t="shared" si="0"/>
      </c>
      <c r="I10" s="59">
        <f t="shared" si="1"/>
      </c>
      <c r="J10" s="15">
        <f>IF(Spielplan!$L19="","",Spielplan!$L19)</f>
      </c>
      <c r="K10" s="15" t="s">
        <v>15</v>
      </c>
      <c r="L10" s="15">
        <f>IF(Spielplan!$N19="","",Spielplan!$N19)</f>
      </c>
      <c r="N10" s="57" t="str">
        <f>Vorgaben!A9</f>
        <v>M05</v>
      </c>
      <c r="O10" s="19">
        <f>SUM(V10:X10)</f>
        <v>0</v>
      </c>
      <c r="P10" s="19">
        <f>SUM(H6,I14,H21)</f>
        <v>0</v>
      </c>
      <c r="Q10" s="15">
        <f>SUM(J6,L14,J21)</f>
        <v>0</v>
      </c>
      <c r="R10" s="15" t="s">
        <v>15</v>
      </c>
      <c r="S10" s="15">
        <f>SUM(G6,J14,L21)</f>
        <v>0</v>
      </c>
      <c r="T10" s="15">
        <f>Q10-S10</f>
        <v>0</v>
      </c>
      <c r="U10" s="23"/>
      <c r="V10" s="11">
        <f>IF(OR(E6="",G6=""),0,1)</f>
        <v>0</v>
      </c>
      <c r="W10" s="11">
        <f>IF(OR(E14="",G14=""),0,1)</f>
        <v>0</v>
      </c>
      <c r="X10" s="11">
        <f>IF(OR(E21="",G21=""),0,1)</f>
        <v>0</v>
      </c>
      <c r="Y10" s="24"/>
      <c r="Z10" s="24"/>
    </row>
    <row r="11" spans="1:26" ht="12.75">
      <c r="A11" s="18"/>
      <c r="B11" s="18" t="str">
        <f>Spielplan!$F22</f>
        <v>M04</v>
      </c>
      <c r="C11" s="19" t="s">
        <v>14</v>
      </c>
      <c r="D11" s="20" t="str">
        <f>Spielplan!$H22</f>
        <v>M01</v>
      </c>
      <c r="E11" s="15">
        <f>IF(Spielplan!$I22="","",Spielplan!$I22)</f>
      </c>
      <c r="F11" s="15" t="s">
        <v>15</v>
      </c>
      <c r="G11" s="15">
        <f>IF(Spielplan!$K22="","",Spielplan!$K22)</f>
      </c>
      <c r="H11" s="59">
        <f t="shared" si="0"/>
      </c>
      <c r="I11" s="59">
        <f t="shared" si="1"/>
      </c>
      <c r="J11" s="15">
        <f>IF(Spielplan!$L22="","",Spielplan!$L22)</f>
      </c>
      <c r="K11" s="15" t="s">
        <v>15</v>
      </c>
      <c r="L11" s="15">
        <f>IF(Spielplan!$N22="","",Spielplan!$N22)</f>
      </c>
      <c r="M11" s="25"/>
      <c r="N11" s="57" t="str">
        <f>Vorgaben!A10</f>
        <v>M06</v>
      </c>
      <c r="O11" s="19">
        <f>SUM(V11:X11)</f>
        <v>0</v>
      </c>
      <c r="P11" s="19">
        <f>SUM(I6,H15,H22)</f>
        <v>0</v>
      </c>
      <c r="Q11" s="15">
        <f>SUM(G6,J15,J22)</f>
        <v>0</v>
      </c>
      <c r="R11" s="15" t="s">
        <v>15</v>
      </c>
      <c r="S11" s="15">
        <f>SUM(J6,L15,L22)</f>
        <v>0</v>
      </c>
      <c r="T11" s="15">
        <f>Q11-S11</f>
        <v>0</v>
      </c>
      <c r="U11" s="25"/>
      <c r="V11" s="11">
        <f>IF(OR(E6="",G6=""),0,1)</f>
        <v>0</v>
      </c>
      <c r="W11" s="11">
        <f>IF(OR(E15="",G15=""),0,1)</f>
        <v>0</v>
      </c>
      <c r="X11" s="11">
        <f>IF(OR(E22="",G22=""),0,1)</f>
        <v>0</v>
      </c>
      <c r="Y11" s="25"/>
      <c r="Z11" s="25"/>
    </row>
    <row r="12" spans="1:24" ht="12.75">
      <c r="A12" s="18"/>
      <c r="B12" s="18" t="str">
        <f>Spielplan!$F23</f>
        <v>M02</v>
      </c>
      <c r="C12" s="19" t="s">
        <v>14</v>
      </c>
      <c r="D12" s="20" t="str">
        <f>Spielplan!$H23</f>
        <v>M03</v>
      </c>
      <c r="E12" s="15">
        <f>IF(Spielplan!$I23="","",Spielplan!$I23)</f>
      </c>
      <c r="F12" s="15" t="s">
        <v>15</v>
      </c>
      <c r="G12" s="15">
        <f>IF(Spielplan!$K23="","",Spielplan!$K23)</f>
      </c>
      <c r="H12" s="59">
        <f t="shared" si="0"/>
      </c>
      <c r="I12" s="59">
        <f t="shared" si="1"/>
      </c>
      <c r="J12" s="15">
        <f>IF(Spielplan!$L23="","",Spielplan!$L23)</f>
      </c>
      <c r="K12" s="15" t="s">
        <v>15</v>
      </c>
      <c r="L12" s="15">
        <f>IF(Spielplan!$N23="","",Spielplan!$N23)</f>
      </c>
      <c r="N12" s="57" t="str">
        <f>Vorgaben!A11</f>
        <v>M07</v>
      </c>
      <c r="O12" s="19">
        <f>SUM(V12:X12)</f>
        <v>0</v>
      </c>
      <c r="P12" s="19">
        <f>SUM(H7,I15,I21)</f>
        <v>0</v>
      </c>
      <c r="Q12" s="15">
        <f>SUM(J7,L15,L21)</f>
        <v>0</v>
      </c>
      <c r="R12" s="15" t="s">
        <v>15</v>
      </c>
      <c r="S12" s="15">
        <f>SUM(G7,J15,J21)</f>
        <v>0</v>
      </c>
      <c r="T12" s="15">
        <f>Q12-S12</f>
        <v>0</v>
      </c>
      <c r="V12" s="11">
        <f>IF(OR(E7="",G7=""),0,1)</f>
        <v>0</v>
      </c>
      <c r="W12" s="11">
        <f>IF(OR(E15="",G15=""),0,1)</f>
        <v>0</v>
      </c>
      <c r="X12" s="11">
        <f>IF(OR(E21="",G21=""),0,1)</f>
        <v>0</v>
      </c>
    </row>
    <row r="13" spans="1:24" ht="12.75">
      <c r="A13" s="18"/>
      <c r="B13" s="18" t="str">
        <f>Spielplan!$F28</f>
        <v>M13</v>
      </c>
      <c r="C13" s="19" t="s">
        <v>14</v>
      </c>
      <c r="D13" s="20" t="str">
        <f>Spielplan!$H28</f>
        <v>M15</v>
      </c>
      <c r="E13" s="15">
        <f>IF(Spielplan!$I28="","",Spielplan!$I28)</f>
      </c>
      <c r="F13" s="15" t="s">
        <v>15</v>
      </c>
      <c r="G13" s="15">
        <f>IF(Spielplan!$K28="","",Spielplan!$K28)</f>
      </c>
      <c r="H13" s="59">
        <f t="shared" si="0"/>
      </c>
      <c r="I13" s="59">
        <f t="shared" si="1"/>
      </c>
      <c r="J13" s="15">
        <f>IF(Spielplan!$L28="","",Spielplan!$L28)</f>
      </c>
      <c r="K13" s="15" t="s">
        <v>15</v>
      </c>
      <c r="L13" s="15">
        <f>IF(Spielplan!$N28="","",Spielplan!$N28)</f>
      </c>
      <c r="N13" s="57" t="str">
        <f>Vorgaben!A12</f>
        <v>M08</v>
      </c>
      <c r="O13" s="19">
        <f>SUM(V13:X13)</f>
        <v>0</v>
      </c>
      <c r="P13" s="19">
        <f>SUM(I7,H14,I22)</f>
        <v>0</v>
      </c>
      <c r="Q13" s="15">
        <f>SUM(G7,J14,L22)</f>
        <v>0</v>
      </c>
      <c r="R13" s="15" t="s">
        <v>15</v>
      </c>
      <c r="S13" s="15">
        <f>SUM(J7,L14,J22)</f>
        <v>0</v>
      </c>
      <c r="T13" s="15">
        <f>Q13-S13</f>
        <v>0</v>
      </c>
      <c r="V13" s="11">
        <f>IF(OR(E7="",G7=""),0,1)</f>
        <v>0</v>
      </c>
      <c r="W13" s="11">
        <f>IF(OR(E14="",G14=""),0,1)</f>
        <v>0</v>
      </c>
      <c r="X13" s="11">
        <f>IF(OR(E22="",G22=""),0,1)</f>
        <v>0</v>
      </c>
    </row>
    <row r="14" spans="1:20" ht="15.75" customHeight="1">
      <c r="A14" s="18"/>
      <c r="B14" s="18" t="str">
        <f>Spielplan!$F24</f>
        <v>M08</v>
      </c>
      <c r="C14" s="19" t="s">
        <v>14</v>
      </c>
      <c r="D14" s="20" t="str">
        <f>Spielplan!$H24</f>
        <v>M05</v>
      </c>
      <c r="E14" s="15">
        <f>IF(Spielplan!$I24="","",Spielplan!$I24)</f>
      </c>
      <c r="F14" s="15" t="s">
        <v>15</v>
      </c>
      <c r="G14" s="15">
        <f>IF(Spielplan!$K24="","",Spielplan!$K24)</f>
      </c>
      <c r="H14" s="59">
        <f t="shared" si="0"/>
      </c>
      <c r="I14" s="59">
        <f t="shared" si="1"/>
      </c>
      <c r="J14" s="15">
        <f>IF(Spielplan!$L24="","",Spielplan!$L24)</f>
      </c>
      <c r="K14" s="15" t="s">
        <v>15</v>
      </c>
      <c r="L14" s="15">
        <f>IF(Spielplan!$N24="","",Spielplan!$N24)</f>
      </c>
      <c r="N14" s="13"/>
      <c r="O14" s="19"/>
      <c r="P14" s="19"/>
      <c r="Q14" s="15"/>
      <c r="R14" s="15"/>
      <c r="S14" s="15"/>
      <c r="T14" s="15"/>
    </row>
    <row r="15" spans="1:26" ht="12.75" customHeight="1">
      <c r="A15" s="18"/>
      <c r="B15" s="18" t="str">
        <f>Spielplan!$F25</f>
        <v>M06</v>
      </c>
      <c r="C15" s="19" t="s">
        <v>14</v>
      </c>
      <c r="D15" s="20" t="str">
        <f>Spielplan!$H25</f>
        <v>M07</v>
      </c>
      <c r="E15" s="15">
        <f>IF(Spielplan!$I25="","",Spielplan!$I25)</f>
      </c>
      <c r="F15" s="15" t="s">
        <v>15</v>
      </c>
      <c r="G15" s="15">
        <f>IF(Spielplan!$K25="","",Spielplan!$K25)</f>
      </c>
      <c r="H15" s="59">
        <f t="shared" si="0"/>
      </c>
      <c r="I15" s="59">
        <f t="shared" si="1"/>
      </c>
      <c r="J15" s="15">
        <f>IF(Spielplan!$L25="","",Spielplan!$L25)</f>
      </c>
      <c r="K15" s="15" t="s">
        <v>15</v>
      </c>
      <c r="L15" s="15">
        <f>IF(Spielplan!$N25="","",Spielplan!$N25)</f>
      </c>
      <c r="N15" s="165" t="s">
        <v>2</v>
      </c>
      <c r="O15" s="165" t="s">
        <v>43</v>
      </c>
      <c r="P15" s="165" t="s">
        <v>1</v>
      </c>
      <c r="Q15" s="166" t="s">
        <v>76</v>
      </c>
      <c r="R15" s="166"/>
      <c r="S15" s="166"/>
      <c r="T15" s="165" t="s">
        <v>44</v>
      </c>
      <c r="Y15" s="22"/>
      <c r="Z15" s="22"/>
    </row>
    <row r="16" spans="1:26" ht="12.75" customHeight="1">
      <c r="A16" s="18"/>
      <c r="B16" s="18" t="str">
        <f>Spielplan!$F26</f>
        <v>M12</v>
      </c>
      <c r="C16" s="19" t="s">
        <v>14</v>
      </c>
      <c r="D16" s="20" t="str">
        <f>Spielplan!$H26</f>
        <v>M09</v>
      </c>
      <c r="E16" s="15">
        <f>IF(Spielplan!$I26="","",Spielplan!$I26)</f>
      </c>
      <c r="F16" s="15" t="s">
        <v>15</v>
      </c>
      <c r="G16" s="15">
        <f>IF(Spielplan!$K26="","",Spielplan!$K26)</f>
      </c>
      <c r="H16" s="59">
        <f t="shared" si="0"/>
      </c>
      <c r="I16" s="59">
        <f t="shared" si="1"/>
      </c>
      <c r="J16" s="15">
        <f>IF(Spielplan!$L26="","",Spielplan!$L26)</f>
      </c>
      <c r="K16" s="15" t="s">
        <v>15</v>
      </c>
      <c r="L16" s="15">
        <f>IF(Spielplan!$N26="","",Spielplan!$N26)</f>
      </c>
      <c r="N16" s="165"/>
      <c r="O16" s="165"/>
      <c r="P16" s="165"/>
      <c r="Q16" s="166"/>
      <c r="R16" s="166"/>
      <c r="S16" s="166"/>
      <c r="T16" s="165"/>
      <c r="Y16" s="22"/>
      <c r="Z16" s="22"/>
    </row>
    <row r="17" spans="1:26" ht="15.75" customHeight="1">
      <c r="A17" s="18"/>
      <c r="B17" s="18" t="str">
        <f>Spielplan!$F27</f>
        <v>M10</v>
      </c>
      <c r="C17" s="19" t="s">
        <v>14</v>
      </c>
      <c r="D17" s="20" t="str">
        <f>Spielplan!$H27</f>
        <v>M11</v>
      </c>
      <c r="E17" s="15">
        <f>IF(Spielplan!$I27="","",Spielplan!$I27)</f>
      </c>
      <c r="F17" s="15" t="s">
        <v>15</v>
      </c>
      <c r="G17" s="15">
        <f>IF(Spielplan!$K27="","",Spielplan!$K27)</f>
      </c>
      <c r="H17" s="59">
        <f t="shared" si="0"/>
      </c>
      <c r="I17" s="59">
        <f t="shared" si="1"/>
      </c>
      <c r="J17" s="15">
        <f>IF(Spielplan!$L27="","",Spielplan!$L27)</f>
      </c>
      <c r="K17" s="15" t="s">
        <v>15</v>
      </c>
      <c r="L17" s="15">
        <f>IF(Spielplan!$N27="","",Spielplan!$N27)</f>
      </c>
      <c r="N17" s="3" t="str">
        <f>Vorgaben!B2</f>
        <v>M09</v>
      </c>
      <c r="O17" s="19">
        <f>SUM(V17:X17)</f>
        <v>0</v>
      </c>
      <c r="P17" s="19">
        <f>SUM(H9,I16,H24)</f>
        <v>0</v>
      </c>
      <c r="Q17" s="15">
        <f>SUM(J9,L16,J24)</f>
        <v>0</v>
      </c>
      <c r="R17" s="15" t="s">
        <v>15</v>
      </c>
      <c r="S17" s="15">
        <f>SUM(G9,J16,L24)</f>
        <v>0</v>
      </c>
      <c r="T17" s="15">
        <f>Q17-S17</f>
        <v>0</v>
      </c>
      <c r="U17" s="23"/>
      <c r="V17" s="11">
        <f>IF(OR(E9="",G9=""),0,1)</f>
        <v>0</v>
      </c>
      <c r="W17" s="11">
        <f>IF(OR(E16="",G16=""),0,1)</f>
        <v>0</v>
      </c>
      <c r="X17" s="11">
        <f>IF(OR(E24="",G24=""),0,1)</f>
        <v>0</v>
      </c>
      <c r="Y17" s="24"/>
      <c r="Z17" s="24"/>
    </row>
    <row r="18" spans="1:26" ht="12.75">
      <c r="A18" s="18"/>
      <c r="B18" s="18" t="str">
        <f>Spielplan!$F29</f>
        <v>M14</v>
      </c>
      <c r="C18" s="19" t="s">
        <v>14</v>
      </c>
      <c r="D18" s="20" t="str">
        <f>Spielplan!$H29</f>
        <v>M16</v>
      </c>
      <c r="E18" s="15">
        <f>IF(Spielplan!$I29="","",Spielplan!$I29)</f>
      </c>
      <c r="F18" s="15" t="s">
        <v>15</v>
      </c>
      <c r="G18" s="15">
        <f>IF(Spielplan!$K29="","",Spielplan!$K29)</f>
      </c>
      <c r="H18" s="59">
        <f t="shared" si="0"/>
      </c>
      <c r="I18" s="59">
        <f t="shared" si="1"/>
      </c>
      <c r="J18" s="15">
        <f>IF(Spielplan!$L29="","",Spielplan!$L29)</f>
      </c>
      <c r="K18" s="15" t="s">
        <v>15</v>
      </c>
      <c r="L18" s="15">
        <f>IF(Spielplan!$N29="","",Spielplan!$N29)</f>
      </c>
      <c r="N18" s="57" t="str">
        <f>Vorgaben!B3</f>
        <v>M10</v>
      </c>
      <c r="O18" s="19">
        <f>SUM(V18:X18)</f>
        <v>0</v>
      </c>
      <c r="P18" s="19">
        <f>SUM(I9,H17,H25)</f>
        <v>0</v>
      </c>
      <c r="Q18" s="15">
        <f>SUM(G9,J17,J25)</f>
        <v>0</v>
      </c>
      <c r="R18" s="15" t="s">
        <v>15</v>
      </c>
      <c r="S18" s="15">
        <f>SUM(J9,L17,L25)</f>
        <v>0</v>
      </c>
      <c r="T18" s="15">
        <f>Q18-S18</f>
        <v>0</v>
      </c>
      <c r="U18" s="25"/>
      <c r="V18" s="11">
        <f>IF(OR(E9="",G9=""),0,1)</f>
        <v>0</v>
      </c>
      <c r="W18" s="11">
        <f>IF(OR(E17="",G17=""),0,1)</f>
        <v>0</v>
      </c>
      <c r="X18" s="11">
        <f>IF(OR(E25="",G25=""),0,1)</f>
        <v>0</v>
      </c>
      <c r="Y18" s="25"/>
      <c r="Z18" s="25"/>
    </row>
    <row r="19" spans="1:24" ht="12.75">
      <c r="A19" s="18"/>
      <c r="B19" s="18" t="str">
        <f>Spielplan!$F30</f>
        <v>M01</v>
      </c>
      <c r="C19" s="19" t="s">
        <v>14</v>
      </c>
      <c r="D19" s="20" t="str">
        <f>Spielplan!$H30</f>
        <v>M03</v>
      </c>
      <c r="E19" s="15">
        <f>IF(Spielplan!$I30="","",Spielplan!$I30)</f>
      </c>
      <c r="F19" s="15" t="s">
        <v>15</v>
      </c>
      <c r="G19" s="15">
        <f>IF(Spielplan!$K30="","",Spielplan!$K30)</f>
      </c>
      <c r="H19" s="59">
        <f t="shared" si="0"/>
      </c>
      <c r="I19" s="59">
        <f t="shared" si="1"/>
      </c>
      <c r="J19" s="15">
        <f>IF(Spielplan!$L30="","",Spielplan!$L30)</f>
      </c>
      <c r="K19" s="15" t="s">
        <v>15</v>
      </c>
      <c r="L19" s="15">
        <f>IF(Spielplan!$N30="","",Spielplan!$N30)</f>
      </c>
      <c r="N19" s="57" t="str">
        <f>Vorgaben!B4</f>
        <v>M11</v>
      </c>
      <c r="O19" s="19">
        <f>SUM(V19:X19)</f>
        <v>0</v>
      </c>
      <c r="P19" s="19">
        <f>SUM(H10,I17,I24)</f>
        <v>0</v>
      </c>
      <c r="Q19" s="15">
        <f>SUM(J10,L17,L24)</f>
        <v>0</v>
      </c>
      <c r="R19" s="15" t="s">
        <v>15</v>
      </c>
      <c r="S19" s="15">
        <f>SUM(G10,J17,J24)</f>
        <v>0</v>
      </c>
      <c r="T19" s="15">
        <f>Q19-S19</f>
        <v>0</v>
      </c>
      <c r="V19" s="11">
        <f>IF(OR(E10="",G10=""),0,1)</f>
        <v>0</v>
      </c>
      <c r="W19" s="11">
        <f>IF(OR(E17="",G17=""),0,1)</f>
        <v>0</v>
      </c>
      <c r="X19" s="11">
        <f>IF(OR(E24="",G24=""),0,1)</f>
        <v>0</v>
      </c>
    </row>
    <row r="20" spans="1:24" ht="12.75">
      <c r="A20" s="18"/>
      <c r="B20" s="18" t="str">
        <f>Spielplan!$F31</f>
        <v>M02</v>
      </c>
      <c r="C20" s="19" t="s">
        <v>14</v>
      </c>
      <c r="D20" s="20" t="str">
        <f>Spielplan!$H31</f>
        <v>M04</v>
      </c>
      <c r="E20" s="15">
        <f>IF(Spielplan!$I31="","",Spielplan!$I31)</f>
      </c>
      <c r="F20" s="15" t="s">
        <v>15</v>
      </c>
      <c r="G20" s="15">
        <f>IF(Spielplan!$K31="","",Spielplan!$K31)</f>
      </c>
      <c r="H20" s="59">
        <f t="shared" si="0"/>
      </c>
      <c r="I20" s="59">
        <f t="shared" si="1"/>
      </c>
      <c r="J20" s="15">
        <f>IF(Spielplan!$L31="","",Spielplan!$L31)</f>
      </c>
      <c r="K20" s="15" t="s">
        <v>15</v>
      </c>
      <c r="L20" s="15">
        <f>IF(Spielplan!$N31="","",Spielplan!$N31)</f>
      </c>
      <c r="N20" s="57" t="str">
        <f>Vorgaben!B5</f>
        <v>M12</v>
      </c>
      <c r="O20" s="19">
        <f>SUM(V20:X20)</f>
        <v>0</v>
      </c>
      <c r="P20" s="19">
        <f>SUM(I10,H16,I25)</f>
        <v>0</v>
      </c>
      <c r="Q20" s="15">
        <f>SUM(G10,J16,L25)</f>
        <v>0</v>
      </c>
      <c r="R20" s="15" t="s">
        <v>15</v>
      </c>
      <c r="S20" s="15">
        <f>SUM(J10,L16,J25)</f>
        <v>0</v>
      </c>
      <c r="T20" s="15">
        <f>Q20-S20</f>
        <v>0</v>
      </c>
      <c r="V20" s="11">
        <f>IF(OR(E10="",G10=""),0,1)</f>
        <v>0</v>
      </c>
      <c r="W20" s="11">
        <f>IF(OR(E16="",G16=""),0,1)</f>
        <v>0</v>
      </c>
      <c r="X20" s="11">
        <f>IF(OR(E25="",G25=""),0,1)</f>
        <v>0</v>
      </c>
    </row>
    <row r="21" spans="1:20" ht="12.75">
      <c r="A21" s="18"/>
      <c r="B21" s="18" t="str">
        <f>Spielplan!$F32</f>
        <v>M05</v>
      </c>
      <c r="C21" s="19" t="s">
        <v>14</v>
      </c>
      <c r="D21" s="20" t="str">
        <f>Spielplan!$H32</f>
        <v>M07</v>
      </c>
      <c r="E21" s="15">
        <f>IF(Spielplan!$I32="","",Spielplan!$I32)</f>
      </c>
      <c r="F21" s="15" t="s">
        <v>15</v>
      </c>
      <c r="G21" s="15">
        <f>IF(Spielplan!$K32="","",Spielplan!$K32)</f>
      </c>
      <c r="H21" s="59">
        <f t="shared" si="0"/>
      </c>
      <c r="I21" s="59">
        <f t="shared" si="1"/>
      </c>
      <c r="J21" s="15">
        <f>IF(Spielplan!$L32="","",Spielplan!$L32)</f>
      </c>
      <c r="K21" s="15" t="s">
        <v>15</v>
      </c>
      <c r="L21" s="15">
        <f>IF(Spielplan!$N32="","",Spielplan!$N32)</f>
      </c>
      <c r="N21" s="13"/>
      <c r="O21" s="19"/>
      <c r="P21" s="19"/>
      <c r="Q21" s="15"/>
      <c r="R21" s="15"/>
      <c r="S21" s="15"/>
      <c r="T21" s="15"/>
    </row>
    <row r="22" spans="1:26" ht="12.75" customHeight="1">
      <c r="A22" s="18"/>
      <c r="B22" s="18" t="str">
        <f>Spielplan!$F33</f>
        <v>M06</v>
      </c>
      <c r="C22" s="19" t="s">
        <v>14</v>
      </c>
      <c r="D22" s="20" t="str">
        <f>Spielplan!$H33</f>
        <v>M08</v>
      </c>
      <c r="E22" s="15">
        <f>IF(Spielplan!$I33="","",Spielplan!$I33)</f>
      </c>
      <c r="F22" s="15" t="s">
        <v>15</v>
      </c>
      <c r="G22" s="15">
        <f>IF(Spielplan!$K33="","",Spielplan!$K33)</f>
      </c>
      <c r="H22" s="59">
        <f t="shared" si="0"/>
      </c>
      <c r="I22" s="59">
        <f t="shared" si="1"/>
      </c>
      <c r="J22" s="15">
        <f>IF(Spielplan!$L33="","",Spielplan!$L33)</f>
      </c>
      <c r="K22" s="15" t="s">
        <v>15</v>
      </c>
      <c r="L22" s="15">
        <f>IF(Spielplan!$N33="","",Spielplan!$N33)</f>
      </c>
      <c r="N22" s="165" t="s">
        <v>6</v>
      </c>
      <c r="O22" s="165" t="s">
        <v>43</v>
      </c>
      <c r="P22" s="165" t="s">
        <v>1</v>
      </c>
      <c r="Q22" s="166" t="s">
        <v>76</v>
      </c>
      <c r="R22" s="166"/>
      <c r="S22" s="166"/>
      <c r="T22" s="165" t="s">
        <v>44</v>
      </c>
      <c r="Y22" s="22"/>
      <c r="Z22" s="22"/>
    </row>
    <row r="23" spans="1:26" ht="12.75">
      <c r="A23" s="18"/>
      <c r="B23" s="18" t="str">
        <f>Spielplan!$F36</f>
        <v>M15</v>
      </c>
      <c r="C23" s="19" t="s">
        <v>14</v>
      </c>
      <c r="D23" s="20" t="str">
        <f>Spielplan!$H36</f>
        <v>M14</v>
      </c>
      <c r="E23" s="15">
        <f>IF(Spielplan!$I36="","",Spielplan!$I36)</f>
      </c>
      <c r="F23" s="15" t="s">
        <v>15</v>
      </c>
      <c r="G23" s="15">
        <f>IF(Spielplan!$K36="","",Spielplan!$K36)</f>
      </c>
      <c r="H23" s="59">
        <f t="shared" si="0"/>
      </c>
      <c r="I23" s="59">
        <f t="shared" si="1"/>
      </c>
      <c r="J23" s="15">
        <f>IF(Spielplan!$L36="","",Spielplan!$L36)</f>
      </c>
      <c r="K23" s="15" t="s">
        <v>15</v>
      </c>
      <c r="L23" s="15">
        <f>IF(Spielplan!$N36="","",Spielplan!$N36)</f>
      </c>
      <c r="N23" s="165"/>
      <c r="O23" s="165"/>
      <c r="P23" s="165"/>
      <c r="Q23" s="166"/>
      <c r="R23" s="166"/>
      <c r="S23" s="166"/>
      <c r="T23" s="165"/>
      <c r="Y23" s="22"/>
      <c r="Z23" s="22"/>
    </row>
    <row r="24" spans="1:26" ht="12.75">
      <c r="A24" s="18"/>
      <c r="B24" s="18" t="str">
        <f>Spielplan!$F34</f>
        <v>M09</v>
      </c>
      <c r="C24" s="19" t="s">
        <v>14</v>
      </c>
      <c r="D24" s="20" t="str">
        <f>Spielplan!$H34</f>
        <v>M11</v>
      </c>
      <c r="E24" s="15">
        <f>IF(Spielplan!$I34="","",Spielplan!$I34)</f>
      </c>
      <c r="F24" s="15" t="s">
        <v>15</v>
      </c>
      <c r="G24" s="15">
        <f>IF(Spielplan!$K34="","",Spielplan!$K34)</f>
      </c>
      <c r="H24" s="59">
        <f t="shared" si="0"/>
      </c>
      <c r="I24" s="59">
        <f t="shared" si="1"/>
      </c>
      <c r="J24" s="15">
        <f>IF(Spielplan!$L34="","",Spielplan!$L34)</f>
      </c>
      <c r="K24" s="15" t="s">
        <v>15</v>
      </c>
      <c r="L24" s="15">
        <f>IF(Spielplan!$N34="","",Spielplan!$N34)</f>
      </c>
      <c r="N24" s="57" t="str">
        <f>Vorgaben!B9</f>
        <v>M13</v>
      </c>
      <c r="O24" s="19">
        <f>SUM(V24:X24)</f>
        <v>0</v>
      </c>
      <c r="P24" s="19">
        <f>SUM(H3,H13,I26)</f>
        <v>0</v>
      </c>
      <c r="Q24" s="15">
        <f>SUM(J3,J13,L26)</f>
        <v>0</v>
      </c>
      <c r="R24" s="15" t="s">
        <v>15</v>
      </c>
      <c r="S24" s="15">
        <f>SUM(G3,L13,J26)</f>
        <v>0</v>
      </c>
      <c r="T24" s="15">
        <f>Q24-S24</f>
        <v>0</v>
      </c>
      <c r="U24" s="23"/>
      <c r="V24" s="11">
        <f>IF(OR(E3="",G3=""),0,1)</f>
        <v>0</v>
      </c>
      <c r="W24" s="11">
        <f>IF(OR(E13="",G13=""),0,1)</f>
        <v>0</v>
      </c>
      <c r="X24" s="11">
        <f>IF(OR(E26="",G26=""),0,1)</f>
        <v>0</v>
      </c>
      <c r="Z24" s="24"/>
    </row>
    <row r="25" spans="1:26" ht="12.75">
      <c r="A25" s="18"/>
      <c r="B25" s="18" t="str">
        <f>Spielplan!$F35</f>
        <v>M10</v>
      </c>
      <c r="C25" s="19" t="s">
        <v>14</v>
      </c>
      <c r="D25" s="20" t="str">
        <f>Spielplan!$H35</f>
        <v>M12</v>
      </c>
      <c r="E25" s="15">
        <f>IF(Spielplan!$I35="","",Spielplan!$I35)</f>
      </c>
      <c r="F25" s="15" t="s">
        <v>15</v>
      </c>
      <c r="G25" s="15">
        <f>IF(Spielplan!$K35="","",Spielplan!$K35)</f>
      </c>
      <c r="H25" s="59">
        <f t="shared" si="0"/>
      </c>
      <c r="I25" s="59">
        <f t="shared" si="1"/>
      </c>
      <c r="J25" s="15">
        <f>IF(Spielplan!$L35="","",Spielplan!$L35)</f>
      </c>
      <c r="K25" s="15" t="s">
        <v>15</v>
      </c>
      <c r="L25" s="15">
        <f>IF(Spielplan!$N35="","",Spielplan!$N35)</f>
      </c>
      <c r="N25" s="57" t="str">
        <f>Vorgaben!B10</f>
        <v>M14</v>
      </c>
      <c r="O25" s="19">
        <f>SUM(V25:X25)</f>
        <v>0</v>
      </c>
      <c r="P25" s="19">
        <f>SUM(I3,H18,I23)</f>
        <v>0</v>
      </c>
      <c r="Q25" s="15">
        <f>SUM(G3,J18,L23)</f>
        <v>0</v>
      </c>
      <c r="R25" s="15" t="s">
        <v>15</v>
      </c>
      <c r="S25" s="15">
        <f>SUM(J3,L18,J23)</f>
        <v>0</v>
      </c>
      <c r="T25" s="15">
        <f>Q25-S25</f>
        <v>0</v>
      </c>
      <c r="U25" s="25"/>
      <c r="V25" s="11">
        <f>IF(OR(E3="",G3=""),0,1)</f>
        <v>0</v>
      </c>
      <c r="W25" s="11">
        <f>IF(OR(E18="",G18=""),0,1)</f>
        <v>0</v>
      </c>
      <c r="X25" s="11">
        <f>IF(OR(E23="",G23=""),0,1)</f>
        <v>0</v>
      </c>
      <c r="Z25" s="25"/>
    </row>
    <row r="26" spans="1:24" ht="12.75">
      <c r="A26" s="18"/>
      <c r="B26" s="18" t="str">
        <f>Spielplan!$F37</f>
        <v>M16</v>
      </c>
      <c r="C26" s="19" t="s">
        <v>14</v>
      </c>
      <c r="D26" s="20" t="str">
        <f>Spielplan!$H37</f>
        <v>M13</v>
      </c>
      <c r="E26" s="15">
        <f>IF(Spielplan!$I37="","",Spielplan!$I37)</f>
      </c>
      <c r="F26" s="15" t="s">
        <v>15</v>
      </c>
      <c r="G26" s="15">
        <f>IF(Spielplan!$K37="","",Spielplan!$K37)</f>
      </c>
      <c r="H26" s="59">
        <f t="shared" si="0"/>
      </c>
      <c r="I26" s="59">
        <f t="shared" si="1"/>
      </c>
      <c r="J26" s="15">
        <f>IF(Spielplan!$L37="","",Spielplan!$L37)</f>
      </c>
      <c r="K26" s="15" t="s">
        <v>15</v>
      </c>
      <c r="L26" s="15">
        <f>IF(Spielplan!$N37="","",Spielplan!$N37)</f>
      </c>
      <c r="M26" s="26"/>
      <c r="N26" s="57" t="str">
        <f>Vorgaben!B11</f>
        <v>M15</v>
      </c>
      <c r="O26" s="19">
        <f>SUM(V26:X26)</f>
        <v>0</v>
      </c>
      <c r="P26" s="19">
        <f>SUM(I8,I13,H23)</f>
        <v>0</v>
      </c>
      <c r="Q26" s="15">
        <f>SUM(G8,L13,J23)</f>
        <v>0</v>
      </c>
      <c r="R26" s="15" t="s">
        <v>15</v>
      </c>
      <c r="S26" s="15">
        <f>SUM(J8,J13,L23)</f>
        <v>0</v>
      </c>
      <c r="T26" s="15">
        <f>Q26-S26</f>
        <v>0</v>
      </c>
      <c r="V26" s="11">
        <f>IF(OR(E8="",G8=""),0,1)</f>
        <v>0</v>
      </c>
      <c r="W26" s="11">
        <f>IF(OR(E13="",G13=""),0,1)</f>
        <v>0</v>
      </c>
      <c r="X26" s="11">
        <f>IF(OR(E23="",G23=""),0,1)</f>
        <v>0</v>
      </c>
    </row>
    <row r="27" spans="1:24" ht="12.75">
      <c r="A27" s="18"/>
      <c r="B27" s="18"/>
      <c r="C27" s="19"/>
      <c r="D27" s="20"/>
      <c r="E27" s="15"/>
      <c r="F27" s="15"/>
      <c r="G27" s="15"/>
      <c r="J27" s="15"/>
      <c r="K27" s="15"/>
      <c r="L27" s="15"/>
      <c r="N27" s="57" t="str">
        <f>Vorgaben!B12</f>
        <v>M16</v>
      </c>
      <c r="O27" s="19">
        <f>SUM(V27:X27)</f>
        <v>0</v>
      </c>
      <c r="P27" s="19">
        <f>SUM(H8,I18,H26)</f>
        <v>0</v>
      </c>
      <c r="Q27" s="15">
        <f>SUM(J8,L18,J26)</f>
        <v>0</v>
      </c>
      <c r="R27" s="15" t="s">
        <v>15</v>
      </c>
      <c r="S27" s="15">
        <f>SUM(G8,J18,L26)</f>
        <v>0</v>
      </c>
      <c r="T27" s="15">
        <f>Q27-S27</f>
        <v>0</v>
      </c>
      <c r="V27" s="11">
        <f>IF(OR(E8="",G8=""),0,1)</f>
        <v>0</v>
      </c>
      <c r="W27" s="11">
        <f>IF(OR(E18="",G18=""),0,1)</f>
        <v>0</v>
      </c>
      <c r="X27" s="11">
        <f>IF(OR(E26="",G26=""),0,1)</f>
        <v>0</v>
      </c>
    </row>
    <row r="28" ht="12.75"/>
    <row r="29" ht="12.75"/>
    <row r="30" ht="12.75"/>
    <row r="31" ht="12.75"/>
  </sheetData>
  <sheetProtection/>
  <mergeCells count="18">
    <mergeCell ref="T8:T9"/>
    <mergeCell ref="E2:G2"/>
    <mergeCell ref="Q2:S2"/>
    <mergeCell ref="N8:N9"/>
    <mergeCell ref="O8:O9"/>
    <mergeCell ref="P8:P9"/>
    <mergeCell ref="Q8:S9"/>
    <mergeCell ref="J2:L2"/>
    <mergeCell ref="T15:T16"/>
    <mergeCell ref="N22:N23"/>
    <mergeCell ref="O22:O23"/>
    <mergeCell ref="P22:P23"/>
    <mergeCell ref="Q22:S23"/>
    <mergeCell ref="T22:T23"/>
    <mergeCell ref="N15:N16"/>
    <mergeCell ref="O15:O16"/>
    <mergeCell ref="P15:P16"/>
    <mergeCell ref="Q15:S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6.xml><?xml version="1.0" encoding="utf-8"?>
<worksheet xmlns="http://schemas.openxmlformats.org/spreadsheetml/2006/main" xmlns:r="http://schemas.openxmlformats.org/officeDocument/2006/relationships">
  <sheetPr codeName="Tabelle1"/>
  <dimension ref="A1:R40"/>
  <sheetViews>
    <sheetView zoomScale="70" zoomScaleNormal="70"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70"/>
      <c r="B1" s="177" t="s">
        <v>51</v>
      </c>
      <c r="C1" s="177"/>
      <c r="D1" s="177"/>
      <c r="E1" s="177"/>
      <c r="F1" s="177"/>
      <c r="G1" s="177"/>
      <c r="H1" s="177"/>
      <c r="I1" s="71"/>
      <c r="J1" s="71"/>
      <c r="K1" s="71"/>
      <c r="L1" s="71"/>
      <c r="M1" s="71"/>
      <c r="N1" s="71"/>
      <c r="O1" s="71"/>
      <c r="P1" s="72"/>
      <c r="Q1" s="72"/>
      <c r="R1" s="72"/>
    </row>
    <row r="2" spans="1:18" ht="30" customHeight="1">
      <c r="A2" s="73" t="s">
        <v>52</v>
      </c>
      <c r="B2" s="74" t="s">
        <v>0</v>
      </c>
      <c r="C2" s="75" t="s">
        <v>43</v>
      </c>
      <c r="D2" s="74" t="s">
        <v>1</v>
      </c>
      <c r="E2" s="173" t="s">
        <v>76</v>
      </c>
      <c r="F2" s="173"/>
      <c r="G2" s="173"/>
      <c r="H2" s="74" t="s">
        <v>44</v>
      </c>
      <c r="I2" s="76"/>
      <c r="J2" s="77"/>
      <c r="K2" s="77"/>
      <c r="L2" s="78"/>
      <c r="M2" s="77"/>
      <c r="N2" s="77"/>
      <c r="O2" s="77"/>
      <c r="P2" s="72"/>
      <c r="Q2" s="72"/>
      <c r="R2" s="72"/>
    </row>
    <row r="3" spans="1:18" ht="18" customHeight="1">
      <c r="A3" s="79">
        <f>IF(Rechnen!$Y$3=0,"",1)</f>
      </c>
      <c r="B3" s="80" t="str">
        <f>Rechnen!N3</f>
        <v>M01</v>
      </c>
      <c r="C3" s="80">
        <f>IF(Rechnen!$Y$3=0,"",Rechnen!O3)</f>
      </c>
      <c r="D3" s="80">
        <f>IF(Rechnen!$Y$3=0,"",Rechnen!P3)</f>
      </c>
      <c r="E3" s="80">
        <f>IF(Rechnen!$Y$3=0,"",Rechnen!Q3)</f>
      </c>
      <c r="F3" s="81" t="s">
        <v>15</v>
      </c>
      <c r="G3" s="80">
        <f>IF(Rechnen!$Y$3=0,"",Rechnen!S3)</f>
      </c>
      <c r="H3" s="82">
        <f>IF(AND(E3="",G3=""),"",(E3-G3))</f>
      </c>
      <c r="I3" s="83"/>
      <c r="J3" s="77"/>
      <c r="K3" s="77"/>
      <c r="L3" s="78"/>
      <c r="M3" s="77"/>
      <c r="N3" s="77"/>
      <c r="O3" s="77"/>
      <c r="P3" s="72"/>
      <c r="Q3" s="72"/>
      <c r="R3" s="72"/>
    </row>
    <row r="4" spans="1:18" ht="18" customHeight="1">
      <c r="A4" s="79">
        <f>IF(Rechnen!$Y$3=0,"",2)</f>
      </c>
      <c r="B4" s="80" t="str">
        <f>Rechnen!N4</f>
        <v>M02</v>
      </c>
      <c r="C4" s="80">
        <f>IF(Rechnen!$Y$3=0,"",Rechnen!O4)</f>
      </c>
      <c r="D4" s="80">
        <f>IF(Rechnen!$Y$3=0,"",Rechnen!P4)</f>
      </c>
      <c r="E4" s="80">
        <f>IF(Rechnen!$Y$3=0,"",Rechnen!Q4)</f>
      </c>
      <c r="F4" s="81" t="s">
        <v>15</v>
      </c>
      <c r="G4" s="80">
        <f>IF(Rechnen!$Y$3=0,"",Rechnen!S4)</f>
      </c>
      <c r="H4" s="82">
        <f>IF(AND(E4="",G4=""),"",(E4-G4))</f>
      </c>
      <c r="I4" s="83"/>
      <c r="J4" s="77"/>
      <c r="K4" s="77"/>
      <c r="L4" s="78"/>
      <c r="M4" s="77"/>
      <c r="N4" s="77"/>
      <c r="O4" s="77"/>
      <c r="P4" s="72"/>
      <c r="Q4" s="72"/>
      <c r="R4" s="72"/>
    </row>
    <row r="5" spans="1:18" ht="18" customHeight="1">
      <c r="A5" s="79">
        <f>IF(Rechnen!$Y$3=0,"",3)</f>
      </c>
      <c r="B5" s="80" t="str">
        <f>Rechnen!N5</f>
        <v>M03</v>
      </c>
      <c r="C5" s="80">
        <f>IF(Rechnen!$Y$3=0,"",Rechnen!O5)</f>
      </c>
      <c r="D5" s="80">
        <f>IF(Rechnen!$Y$3=0,"",Rechnen!P5)</f>
      </c>
      <c r="E5" s="80">
        <f>IF(Rechnen!$Y$3=0,"",Rechnen!Q5)</f>
      </c>
      <c r="F5" s="81" t="s">
        <v>15</v>
      </c>
      <c r="G5" s="80">
        <f>IF(Rechnen!$Y$3=0,"",Rechnen!S5)</f>
      </c>
      <c r="H5" s="82">
        <f>IF(AND(E5="",G5=""),"",(E5-G5))</f>
      </c>
      <c r="I5" s="83"/>
      <c r="J5" s="77"/>
      <c r="K5" s="77"/>
      <c r="L5" s="78"/>
      <c r="M5" s="77"/>
      <c r="N5" s="77"/>
      <c r="O5" s="77"/>
      <c r="P5" s="72"/>
      <c r="Q5" s="72"/>
      <c r="R5" s="72"/>
    </row>
    <row r="6" spans="1:18" ht="18" customHeight="1">
      <c r="A6" s="79">
        <f>IF(Rechnen!$Y$3=0,"",4)</f>
      </c>
      <c r="B6" s="80" t="str">
        <f>Rechnen!N6</f>
        <v>M04</v>
      </c>
      <c r="C6" s="80">
        <f>IF(Rechnen!$Y$3=0,"",Rechnen!O6)</f>
      </c>
      <c r="D6" s="80">
        <f>IF(Rechnen!$Y$3=0,"",Rechnen!P6)</f>
      </c>
      <c r="E6" s="80">
        <f>IF(Rechnen!$Y$3=0,"",Rechnen!Q6)</f>
      </c>
      <c r="F6" s="81" t="s">
        <v>15</v>
      </c>
      <c r="G6" s="80">
        <f>IF(Rechnen!$Y$3=0,"",Rechnen!S6)</f>
      </c>
      <c r="H6" s="82">
        <f>IF(AND(E6="",G6=""),"",(E6-G6))</f>
      </c>
      <c r="I6" s="83"/>
      <c r="J6" s="77"/>
      <c r="K6" s="77"/>
      <c r="L6" s="78"/>
      <c r="M6" s="77"/>
      <c r="N6" s="77"/>
      <c r="O6" s="77"/>
      <c r="P6" s="72"/>
      <c r="Q6" s="72"/>
      <c r="R6" s="72"/>
    </row>
    <row r="7" spans="1:18" ht="15" customHeight="1">
      <c r="A7" s="174"/>
      <c r="B7" s="170" t="s">
        <v>5</v>
      </c>
      <c r="C7" s="169" t="s">
        <v>43</v>
      </c>
      <c r="D7" s="170" t="s">
        <v>1</v>
      </c>
      <c r="E7" s="172" t="s">
        <v>76</v>
      </c>
      <c r="F7" s="172"/>
      <c r="G7" s="172"/>
      <c r="H7" s="170" t="s">
        <v>44</v>
      </c>
      <c r="I7" s="84"/>
      <c r="J7" s="85"/>
      <c r="K7" s="85"/>
      <c r="L7" s="86"/>
      <c r="M7" s="87"/>
      <c r="N7" s="88"/>
      <c r="O7" s="88"/>
      <c r="P7" s="72"/>
      <c r="Q7" s="72"/>
      <c r="R7" s="72"/>
    </row>
    <row r="8" spans="1:18" ht="15" customHeight="1">
      <c r="A8" s="175"/>
      <c r="B8" s="171"/>
      <c r="C8" s="162"/>
      <c r="D8" s="171"/>
      <c r="E8" s="173"/>
      <c r="F8" s="173"/>
      <c r="G8" s="173"/>
      <c r="H8" s="171"/>
      <c r="I8" s="84"/>
      <c r="J8" s="85"/>
      <c r="K8" s="85"/>
      <c r="L8" s="86"/>
      <c r="M8" s="87"/>
      <c r="N8" s="88"/>
      <c r="O8" s="88"/>
      <c r="P8" s="72"/>
      <c r="Q8" s="72"/>
      <c r="R8" s="72"/>
    </row>
    <row r="9" spans="1:18" ht="18" customHeight="1">
      <c r="A9" s="79">
        <f>IF(Rechnen!$Z$3=0,"",1)</f>
      </c>
      <c r="B9" s="80" t="str">
        <f>Rechnen!N10</f>
        <v>M05</v>
      </c>
      <c r="C9" s="80">
        <f>IF(Rechnen!$Z$3=0,"",Rechnen!O10)</f>
      </c>
      <c r="D9" s="80">
        <f>IF(Rechnen!$Z$3=0,"",Rechnen!P10)</f>
      </c>
      <c r="E9" s="80">
        <f>IF(Rechnen!$Z$3=0,"",Rechnen!Q10)</f>
      </c>
      <c r="F9" s="81" t="s">
        <v>15</v>
      </c>
      <c r="G9" s="80">
        <f>IF(Rechnen!$Z$3=0,"",Rechnen!S10)</f>
      </c>
      <c r="H9" s="82">
        <f>IF(AND(E9="",G9=""),"",(E9-G9))</f>
      </c>
      <c r="I9" s="89"/>
      <c r="J9" s="87"/>
      <c r="K9" s="89"/>
      <c r="L9" s="86"/>
      <c r="M9" s="87"/>
      <c r="N9" s="88"/>
      <c r="O9" s="88"/>
      <c r="P9" s="72"/>
      <c r="Q9" s="72"/>
      <c r="R9" s="72"/>
    </row>
    <row r="10" spans="1:18" ht="18" customHeight="1">
      <c r="A10" s="79">
        <f>IF(Rechnen!$Z$3=0,"",2)</f>
      </c>
      <c r="B10" s="80" t="str">
        <f>Rechnen!N11</f>
        <v>M06</v>
      </c>
      <c r="C10" s="80">
        <f>IF(Rechnen!$Z$3=0,"",Rechnen!O11)</f>
      </c>
      <c r="D10" s="80">
        <f>IF(Rechnen!$Z$3=0,"",Rechnen!P11)</f>
      </c>
      <c r="E10" s="80">
        <f>IF(Rechnen!$Z$3=0,"",Rechnen!Q11)</f>
      </c>
      <c r="F10" s="81" t="s">
        <v>15</v>
      </c>
      <c r="G10" s="80">
        <f>IF(Rechnen!$Z$3=0,"",Rechnen!S11)</f>
      </c>
      <c r="H10" s="82">
        <f>IF(AND(E10="",G10=""),"",(E10-G10))</f>
      </c>
      <c r="I10" s="90"/>
      <c r="J10" s="91"/>
      <c r="K10" s="91"/>
      <c r="L10" s="91"/>
      <c r="M10" s="91"/>
      <c r="N10" s="91"/>
      <c r="O10" s="91"/>
      <c r="P10" s="72"/>
      <c r="Q10" s="72"/>
      <c r="R10" s="72"/>
    </row>
    <row r="11" spans="1:18" ht="18" customHeight="1">
      <c r="A11" s="79">
        <f>IF(Rechnen!$Z$3=0,"",3)</f>
      </c>
      <c r="B11" s="80" t="str">
        <f>Rechnen!N12</f>
        <v>M07</v>
      </c>
      <c r="C11" s="80">
        <f>IF(Rechnen!$Z$3=0,"",Rechnen!O12)</f>
      </c>
      <c r="D11" s="80">
        <f>IF(Rechnen!$Z$3=0,"",Rechnen!P12)</f>
      </c>
      <c r="E11" s="80">
        <f>IF(Rechnen!$Z$3=0,"",Rechnen!Q12)</f>
      </c>
      <c r="F11" s="81" t="s">
        <v>15</v>
      </c>
      <c r="G11" s="80">
        <f>IF(Rechnen!$Z$3=0,"",Rechnen!S12)</f>
      </c>
      <c r="H11" s="82">
        <f>IF(AND(E11="",G11=""),"",(E11-G11))</f>
      </c>
      <c r="I11" s="84"/>
      <c r="J11" s="77"/>
      <c r="K11" s="77"/>
      <c r="L11" s="78"/>
      <c r="M11" s="77"/>
      <c r="N11" s="77"/>
      <c r="O11" s="77"/>
      <c r="P11" s="72"/>
      <c r="Q11" s="72"/>
      <c r="R11" s="72"/>
    </row>
    <row r="12" spans="1:18" ht="18" customHeight="1">
      <c r="A12" s="79">
        <f>IF(Rechnen!$Z$3=0,"",4)</f>
      </c>
      <c r="B12" s="80" t="str">
        <f>Rechnen!N13</f>
        <v>M08</v>
      </c>
      <c r="C12" s="80">
        <f>IF(Rechnen!$Z$3=0,"",Rechnen!O13)</f>
      </c>
      <c r="D12" s="80">
        <f>IF(Rechnen!$Z$3=0,"",Rechnen!P13)</f>
      </c>
      <c r="E12" s="80">
        <f>IF(Rechnen!$Z$3=0,"",Rechnen!Q13)</f>
      </c>
      <c r="F12" s="81" t="s">
        <v>15</v>
      </c>
      <c r="G12" s="80">
        <f>IF(Rechnen!$Z$3=0,"",Rechnen!S13)</f>
      </c>
      <c r="H12" s="82">
        <f>IF(AND(E12="",G12=""),"",(E12-G12))</f>
      </c>
      <c r="I12" s="78"/>
      <c r="J12" s="77"/>
      <c r="K12" s="77"/>
      <c r="L12" s="78"/>
      <c r="M12" s="77"/>
      <c r="N12" s="77"/>
      <c r="O12" s="77"/>
      <c r="P12" s="72"/>
      <c r="Q12" s="72"/>
      <c r="R12" s="72"/>
    </row>
    <row r="13" spans="1:18" ht="18" customHeight="1">
      <c r="A13" s="174"/>
      <c r="B13" s="170" t="s">
        <v>54</v>
      </c>
      <c r="C13" s="169" t="s">
        <v>43</v>
      </c>
      <c r="D13" s="170" t="s">
        <v>1</v>
      </c>
      <c r="E13" s="172" t="s">
        <v>76</v>
      </c>
      <c r="F13" s="172"/>
      <c r="G13" s="172"/>
      <c r="H13" s="170" t="s">
        <v>44</v>
      </c>
      <c r="I13" s="78"/>
      <c r="J13" s="77"/>
      <c r="K13" s="77"/>
      <c r="L13" s="78"/>
      <c r="M13" s="77"/>
      <c r="N13" s="77"/>
      <c r="O13" s="77"/>
      <c r="P13" s="72"/>
      <c r="Q13" s="72"/>
      <c r="R13" s="72"/>
    </row>
    <row r="14" spans="1:18" ht="15" customHeight="1">
      <c r="A14" s="175"/>
      <c r="B14" s="171"/>
      <c r="C14" s="162"/>
      <c r="D14" s="171"/>
      <c r="E14" s="173"/>
      <c r="F14" s="173"/>
      <c r="G14" s="173"/>
      <c r="H14" s="171"/>
      <c r="I14" s="78"/>
      <c r="J14" s="77"/>
      <c r="K14" s="77"/>
      <c r="L14" s="78"/>
      <c r="M14" s="77"/>
      <c r="N14" s="77"/>
      <c r="O14" s="77"/>
      <c r="P14" s="72"/>
      <c r="Q14" s="72"/>
      <c r="R14" s="72"/>
    </row>
    <row r="15" spans="1:18" ht="15">
      <c r="A15" s="79">
        <f>IF(Rechnen!$AA$3=0,"",1)</f>
      </c>
      <c r="B15" s="80" t="str">
        <f>Rechnen!N17</f>
        <v>M09</v>
      </c>
      <c r="C15" s="80">
        <f>IF(Rechnen!$AA$3=0,"",Rechnen!O17)</f>
      </c>
      <c r="D15" s="80">
        <f>IF(Rechnen!$AA$3=0,"",Rechnen!P17)</f>
      </c>
      <c r="E15" s="80">
        <f>IF(Rechnen!$AA$3=0,"",Rechnen!Q17)</f>
      </c>
      <c r="F15" s="81" t="s">
        <v>15</v>
      </c>
      <c r="G15" s="80">
        <f>IF(Rechnen!$AA$3=0,"",Rechnen!S17)</f>
      </c>
      <c r="H15" s="82">
        <f>IF(AND(E15="",G15=""),"",(E15-G15))</f>
      </c>
      <c r="I15" s="78"/>
      <c r="J15" s="77"/>
      <c r="K15" s="77"/>
      <c r="L15" s="78"/>
      <c r="M15" s="77"/>
      <c r="N15" s="77"/>
      <c r="O15" s="77"/>
      <c r="P15" s="72"/>
      <c r="Q15" s="72"/>
      <c r="R15" s="72"/>
    </row>
    <row r="16" spans="1:18" ht="15">
      <c r="A16" s="79">
        <f>IF(Rechnen!$AA$3=0,"",2)</f>
      </c>
      <c r="B16" s="80" t="str">
        <f>Rechnen!N18</f>
        <v>M10</v>
      </c>
      <c r="C16" s="80">
        <f>IF(Rechnen!$AA$3=0,"",Rechnen!O18)</f>
      </c>
      <c r="D16" s="80">
        <f>IF(Rechnen!$AA$3=0,"",Rechnen!P18)</f>
      </c>
      <c r="E16" s="80">
        <f>IF(Rechnen!$AA$3=0,"",Rechnen!Q18)</f>
      </c>
      <c r="F16" s="81" t="s">
        <v>15</v>
      </c>
      <c r="G16" s="80">
        <f>IF(Rechnen!$AA$3=0,"",Rechnen!S18)</f>
      </c>
      <c r="H16" s="82">
        <f>IF(AND(E16="",G16=""),"",(E16-G16))</f>
      </c>
      <c r="I16" s="78"/>
      <c r="J16" s="77"/>
      <c r="K16" s="77"/>
      <c r="L16" s="78"/>
      <c r="M16" s="77"/>
      <c r="N16" s="77"/>
      <c r="O16" s="77"/>
      <c r="P16" s="72"/>
      <c r="Q16" s="72"/>
      <c r="R16" s="72"/>
    </row>
    <row r="17" spans="1:18" ht="15">
      <c r="A17" s="79">
        <f>IF(Rechnen!$AA$3=0,"",3)</f>
      </c>
      <c r="B17" s="80" t="str">
        <f>Rechnen!N19</f>
        <v>M11</v>
      </c>
      <c r="C17" s="80">
        <f>IF(Rechnen!$AA$3=0,"",Rechnen!O19)</f>
      </c>
      <c r="D17" s="80">
        <f>IF(Rechnen!$AA$3=0,"",Rechnen!P19)</f>
      </c>
      <c r="E17" s="80">
        <f>IF(Rechnen!$AA$3=0,"",Rechnen!Q19)</f>
      </c>
      <c r="F17" s="81" t="s">
        <v>15</v>
      </c>
      <c r="G17" s="80">
        <f>IF(Rechnen!$AA$3=0,"",Rechnen!S19)</f>
      </c>
      <c r="H17" s="82">
        <f>IF(AND(E17="",G17=""),"",(E17-G17))</f>
      </c>
      <c r="I17" s="78"/>
      <c r="J17" s="77"/>
      <c r="K17" s="77"/>
      <c r="L17" s="78"/>
      <c r="M17" s="77"/>
      <c r="N17" s="77"/>
      <c r="O17" s="77"/>
      <c r="P17" s="72"/>
      <c r="Q17" s="72"/>
      <c r="R17" s="72"/>
    </row>
    <row r="18" spans="1:18" ht="15">
      <c r="A18" s="79">
        <f>IF(Rechnen!$AA$3=0,"",4)</f>
      </c>
      <c r="B18" s="80" t="str">
        <f>Rechnen!N20</f>
        <v>M12</v>
      </c>
      <c r="C18" s="80">
        <f>IF(Rechnen!$AA$3=0,"",Rechnen!O20)</f>
      </c>
      <c r="D18" s="80">
        <f>IF(Rechnen!$AA$3=0,"",Rechnen!P20)</f>
      </c>
      <c r="E18" s="80">
        <f>IF(Rechnen!$AA$3=0,"",Rechnen!Q20)</f>
      </c>
      <c r="F18" s="81" t="s">
        <v>15</v>
      </c>
      <c r="G18" s="80">
        <f>IF(Rechnen!$AA$3=0,"",Rechnen!S20)</f>
      </c>
      <c r="H18" s="82">
        <f>IF(AND(E18="",G18=""),"",(E18-G18))</f>
      </c>
      <c r="I18" s="78"/>
      <c r="J18" s="77"/>
      <c r="K18" s="77"/>
      <c r="L18" s="78"/>
      <c r="M18" s="77"/>
      <c r="N18" s="77"/>
      <c r="O18" s="77"/>
      <c r="P18" s="72"/>
      <c r="Q18" s="72"/>
      <c r="R18" s="72"/>
    </row>
    <row r="19" spans="1:18" ht="15" customHeight="1">
      <c r="A19" s="174"/>
      <c r="B19" s="170" t="s">
        <v>6</v>
      </c>
      <c r="C19" s="169" t="s">
        <v>43</v>
      </c>
      <c r="D19" s="170" t="s">
        <v>1</v>
      </c>
      <c r="E19" s="172" t="s">
        <v>76</v>
      </c>
      <c r="F19" s="172"/>
      <c r="G19" s="172"/>
      <c r="H19" s="170" t="s">
        <v>44</v>
      </c>
      <c r="I19" s="78"/>
      <c r="J19" s="77"/>
      <c r="K19" s="77"/>
      <c r="L19" s="78"/>
      <c r="M19" s="77"/>
      <c r="N19" s="77"/>
      <c r="O19" s="77"/>
      <c r="P19" s="72"/>
      <c r="Q19" s="72"/>
      <c r="R19" s="72"/>
    </row>
    <row r="20" spans="1:18" ht="15" customHeight="1">
      <c r="A20" s="175"/>
      <c r="B20" s="171"/>
      <c r="C20" s="162"/>
      <c r="D20" s="171"/>
      <c r="E20" s="173"/>
      <c r="F20" s="173"/>
      <c r="G20" s="173"/>
      <c r="H20" s="171"/>
      <c r="I20" s="78"/>
      <c r="J20" s="77"/>
      <c r="K20" s="77"/>
      <c r="L20" s="78"/>
      <c r="M20" s="77"/>
      <c r="N20" s="77"/>
      <c r="O20" s="77"/>
      <c r="P20" s="72"/>
      <c r="Q20" s="72"/>
      <c r="R20" s="72"/>
    </row>
    <row r="21" spans="1:18" ht="15">
      <c r="A21" s="79">
        <f>IF(Rechnen!$AB$3=0,"",1)</f>
      </c>
      <c r="B21" s="80" t="str">
        <f>Rechnen!N24</f>
        <v>M13</v>
      </c>
      <c r="C21" s="80">
        <f>IF(Rechnen!$AB$3=0,"",Rechnen!O24)</f>
      </c>
      <c r="D21" s="80">
        <f>IF(Rechnen!$AB$3=0,"",Rechnen!P24)</f>
      </c>
      <c r="E21" s="80">
        <f>IF(Rechnen!$AB$3=0,"",Rechnen!Q24)</f>
      </c>
      <c r="F21" s="81" t="s">
        <v>15</v>
      </c>
      <c r="G21" s="80">
        <f>IF(Rechnen!$AB$3=0,"",Rechnen!S24)</f>
      </c>
      <c r="H21" s="82">
        <f>IF(AND(E21="",G21=""),"",(E21-G21))</f>
      </c>
      <c r="I21" s="78"/>
      <c r="J21" s="77"/>
      <c r="K21" s="77"/>
      <c r="L21" s="78"/>
      <c r="M21" s="77"/>
      <c r="N21" s="77"/>
      <c r="O21" s="77"/>
      <c r="P21" s="72"/>
      <c r="Q21" s="72"/>
      <c r="R21" s="72"/>
    </row>
    <row r="22" spans="1:18" ht="15">
      <c r="A22" s="79">
        <f>IF(Rechnen!$AB$3=0,"",2)</f>
      </c>
      <c r="B22" s="80" t="str">
        <f>Rechnen!N25</f>
        <v>M14</v>
      </c>
      <c r="C22" s="80">
        <f>IF(Rechnen!$AB$3=0,"",Rechnen!O25)</f>
      </c>
      <c r="D22" s="80">
        <f>IF(Rechnen!$AB$3=0,"",Rechnen!P25)</f>
      </c>
      <c r="E22" s="80">
        <f>IF(Rechnen!$AB$3=0,"",Rechnen!Q25)</f>
      </c>
      <c r="F22" s="81" t="s">
        <v>15</v>
      </c>
      <c r="G22" s="80">
        <f>IF(Rechnen!$AB$3=0,"",Rechnen!S25)</f>
      </c>
      <c r="H22" s="82">
        <f>IF(AND(E22="",G22=""),"",(E22-G22))</f>
      </c>
      <c r="I22" s="78"/>
      <c r="J22" s="77"/>
      <c r="K22" s="77"/>
      <c r="L22" s="78"/>
      <c r="M22" s="77"/>
      <c r="N22" s="77"/>
      <c r="O22" s="77"/>
      <c r="P22" s="72"/>
      <c r="Q22" s="72"/>
      <c r="R22" s="72"/>
    </row>
    <row r="23" spans="1:18" ht="15">
      <c r="A23" s="79">
        <f>IF(Rechnen!$AB$3=0,"",3)</f>
      </c>
      <c r="B23" s="80" t="str">
        <f>Rechnen!N26</f>
        <v>M15</v>
      </c>
      <c r="C23" s="80">
        <f>IF(Rechnen!$AB$3=0,"",Rechnen!O26)</f>
      </c>
      <c r="D23" s="80">
        <f>IF(Rechnen!$AB$3=0,"",Rechnen!P26)</f>
      </c>
      <c r="E23" s="80">
        <f>IF(Rechnen!$AB$3=0,"",Rechnen!Q26)</f>
      </c>
      <c r="F23" s="81" t="s">
        <v>15</v>
      </c>
      <c r="G23" s="80">
        <f>IF(Rechnen!$AB$3=0,"",Rechnen!S26)</f>
      </c>
      <c r="H23" s="82">
        <f>IF(AND(E23="",G23=""),"",(E23-G23))</f>
      </c>
      <c r="I23" s="78"/>
      <c r="J23" s="77"/>
      <c r="K23" s="77"/>
      <c r="L23" s="78"/>
      <c r="M23" s="77"/>
      <c r="N23" s="77"/>
      <c r="O23" s="77"/>
      <c r="P23" s="72"/>
      <c r="Q23" s="72"/>
      <c r="R23" s="72"/>
    </row>
    <row r="24" spans="1:18" ht="15">
      <c r="A24" s="92">
        <f>IF(Rechnen!$AB$3=0,"",4)</f>
      </c>
      <c r="B24" s="93" t="str">
        <f>Rechnen!N27</f>
        <v>M16</v>
      </c>
      <c r="C24" s="93">
        <f>IF(Rechnen!$AB$3=0,"",Rechnen!O27)</f>
      </c>
      <c r="D24" s="93">
        <f>IF(Rechnen!$AB$3=0,"",Rechnen!P27)</f>
      </c>
      <c r="E24" s="93">
        <f>IF(Rechnen!$AB$3=0,"",Rechnen!Q27)</f>
      </c>
      <c r="F24" s="94" t="s">
        <v>15</v>
      </c>
      <c r="G24" s="93">
        <f>IF(Rechnen!$AB$3=0,"",Rechnen!S27)</f>
      </c>
      <c r="H24" s="95">
        <f>IF(AND(E24="",G24=""),"",(E24-G24))</f>
      </c>
      <c r="I24" s="78"/>
      <c r="J24" s="77"/>
      <c r="K24" s="77"/>
      <c r="L24" s="78"/>
      <c r="M24" s="77"/>
      <c r="N24" s="77"/>
      <c r="O24" s="77"/>
      <c r="P24" s="72"/>
      <c r="Q24" s="72"/>
      <c r="R24" s="72"/>
    </row>
    <row r="25" spans="1:18" s="122" customFormat="1" ht="63.75" customHeight="1">
      <c r="A25" s="174"/>
      <c r="B25" s="126" t="s">
        <v>83</v>
      </c>
      <c r="C25" s="127" t="s">
        <v>43</v>
      </c>
      <c r="D25" s="126" t="s">
        <v>1</v>
      </c>
      <c r="E25" s="176" t="s">
        <v>76</v>
      </c>
      <c r="F25" s="176"/>
      <c r="G25" s="176"/>
      <c r="H25" s="126" t="s">
        <v>44</v>
      </c>
      <c r="I25" s="78"/>
      <c r="J25" s="77"/>
      <c r="K25" s="77"/>
      <c r="L25" s="78"/>
      <c r="M25" s="77"/>
      <c r="N25" s="77"/>
      <c r="O25" s="77"/>
      <c r="P25" s="121"/>
      <c r="Q25" s="121"/>
      <c r="R25" s="121"/>
    </row>
    <row r="26" spans="1:18" ht="15" customHeight="1">
      <c r="A26" s="175"/>
      <c r="B26" s="123"/>
      <c r="C26" s="124"/>
      <c r="D26" s="123"/>
      <c r="E26" s="125"/>
      <c r="F26" s="125"/>
      <c r="G26" s="125"/>
      <c r="H26" s="123"/>
      <c r="I26" s="78"/>
      <c r="J26" s="77"/>
      <c r="K26" s="77"/>
      <c r="L26" s="78"/>
      <c r="M26" s="77"/>
      <c r="N26" s="77"/>
      <c r="O26" s="77"/>
      <c r="P26" s="72"/>
      <c r="Q26" s="72"/>
      <c r="R26" s="72"/>
    </row>
    <row r="27" spans="1:18" ht="15">
      <c r="A27" s="79">
        <f>IF(Rechnen!$Y$3=0,"",1)</f>
      </c>
      <c r="B27" s="80" t="str">
        <f>$B$23</f>
        <v>M15</v>
      </c>
      <c r="C27" s="80">
        <f>$C$23</f>
      </c>
      <c r="D27" s="80">
        <f>$D$23</f>
      </c>
      <c r="E27" s="80">
        <f>$E$23</f>
      </c>
      <c r="F27" s="81" t="s">
        <v>15</v>
      </c>
      <c r="G27" s="80">
        <f>$G$23</f>
      </c>
      <c r="H27" s="80">
        <f>$H$23</f>
      </c>
      <c r="I27" s="78"/>
      <c r="J27" s="77"/>
      <c r="K27" s="77"/>
      <c r="L27" s="78"/>
      <c r="M27" s="77"/>
      <c r="N27" s="77"/>
      <c r="O27" s="77"/>
      <c r="P27" s="72"/>
      <c r="Q27" s="72"/>
      <c r="R27" s="72"/>
    </row>
    <row r="28" spans="1:18" ht="15">
      <c r="A28" s="79">
        <f>IF(Rechnen!$Y$3=0,"",2)</f>
      </c>
      <c r="B28" s="80" t="str">
        <f>$B$11</f>
        <v>M07</v>
      </c>
      <c r="C28" s="80">
        <f>$C$11</f>
      </c>
      <c r="D28" s="80">
        <f>$D$11</f>
      </c>
      <c r="E28" s="80">
        <f>$E$11</f>
      </c>
      <c r="F28" s="81" t="s">
        <v>15</v>
      </c>
      <c r="G28" s="80">
        <f>$G$11</f>
      </c>
      <c r="H28" s="80">
        <f>$H$11</f>
      </c>
      <c r="I28" s="78"/>
      <c r="J28" s="77"/>
      <c r="K28" s="77"/>
      <c r="L28" s="78"/>
      <c r="M28" s="77"/>
      <c r="N28" s="77"/>
      <c r="O28" s="77"/>
      <c r="P28" s="72"/>
      <c r="Q28" s="72"/>
      <c r="R28" s="72"/>
    </row>
    <row r="29" spans="1:18" ht="15">
      <c r="A29" s="79">
        <f>IF(Rechnen!$Y$3=0,"",3)</f>
      </c>
      <c r="B29" s="80" t="str">
        <f>$B$17</f>
        <v>M11</v>
      </c>
      <c r="C29" s="80">
        <f>$C$17</f>
      </c>
      <c r="D29" s="80">
        <f>$D$17</f>
      </c>
      <c r="E29" s="80">
        <f>$E$17</f>
      </c>
      <c r="F29" s="81" t="s">
        <v>15</v>
      </c>
      <c r="G29" s="80">
        <f>$G$17</f>
      </c>
      <c r="H29" s="80">
        <f>$H$17</f>
      </c>
      <c r="I29" s="78"/>
      <c r="J29" s="77"/>
      <c r="K29" s="77"/>
      <c r="L29" s="78"/>
      <c r="M29" s="77"/>
      <c r="N29" s="77"/>
      <c r="O29" s="77"/>
      <c r="P29" s="72"/>
      <c r="Q29" s="72"/>
      <c r="R29" s="72"/>
    </row>
    <row r="30" spans="1:18" ht="15">
      <c r="A30" s="79">
        <f>IF(Rechnen!$Y$3=0,"",4)</f>
      </c>
      <c r="B30" s="80" t="str">
        <f>$B$5</f>
        <v>M03</v>
      </c>
      <c r="C30" s="80">
        <f>$C$5</f>
      </c>
      <c r="D30" s="80">
        <f>$D$5</f>
      </c>
      <c r="E30" s="80">
        <f>$E$5</f>
      </c>
      <c r="F30" s="81" t="s">
        <v>15</v>
      </c>
      <c r="G30" s="80">
        <f>$G$5</f>
      </c>
      <c r="H30" s="80">
        <f>$H$5</f>
      </c>
      <c r="I30" s="78"/>
      <c r="J30" s="77"/>
      <c r="K30" s="77"/>
      <c r="L30" s="78"/>
      <c r="M30" s="77"/>
      <c r="N30" s="77"/>
      <c r="O30" s="77"/>
      <c r="P30" s="72"/>
      <c r="Q30" s="72"/>
      <c r="R30" s="72"/>
    </row>
    <row r="31" spans="1:18" ht="15" customHeight="1">
      <c r="A31" s="174"/>
      <c r="B31" s="170" t="s">
        <v>84</v>
      </c>
      <c r="C31" s="169" t="s">
        <v>43</v>
      </c>
      <c r="D31" s="170" t="s">
        <v>1</v>
      </c>
      <c r="E31" s="172" t="s">
        <v>76</v>
      </c>
      <c r="F31" s="172"/>
      <c r="G31" s="172"/>
      <c r="H31" s="170" t="s">
        <v>44</v>
      </c>
      <c r="I31" s="78"/>
      <c r="J31" s="77"/>
      <c r="K31" s="77"/>
      <c r="L31" s="78"/>
      <c r="M31" s="77"/>
      <c r="N31" s="77"/>
      <c r="O31" s="77"/>
      <c r="P31" s="72"/>
      <c r="Q31" s="72"/>
      <c r="R31" s="72"/>
    </row>
    <row r="32" spans="1:18" ht="15" customHeight="1">
      <c r="A32" s="175"/>
      <c r="B32" s="171"/>
      <c r="C32" s="162"/>
      <c r="D32" s="171"/>
      <c r="E32" s="173"/>
      <c r="F32" s="173"/>
      <c r="G32" s="173"/>
      <c r="H32" s="171"/>
      <c r="I32" s="78"/>
      <c r="J32" s="77"/>
      <c r="K32" s="77"/>
      <c r="L32" s="78"/>
      <c r="M32" s="77"/>
      <c r="N32" s="77"/>
      <c r="O32" s="77"/>
      <c r="P32" s="72"/>
      <c r="Q32" s="72"/>
      <c r="R32" s="72"/>
    </row>
    <row r="33" spans="1:18" ht="15">
      <c r="A33" s="79">
        <f>IF(Rechnen!$Y$3=0,"",1)</f>
      </c>
      <c r="B33" s="80" t="str">
        <f>$B$24</f>
        <v>M16</v>
      </c>
      <c r="C33" s="80">
        <f>$C$24</f>
      </c>
      <c r="D33" s="80">
        <f>$D$24</f>
      </c>
      <c r="E33" s="80">
        <f>$E$24</f>
      </c>
      <c r="F33" s="81" t="s">
        <v>15</v>
      </c>
      <c r="G33" s="80">
        <f>$G$24</f>
      </c>
      <c r="H33" s="80">
        <f>$H$24</f>
      </c>
      <c r="I33" s="78"/>
      <c r="J33" s="77"/>
      <c r="K33" s="77"/>
      <c r="L33" s="78"/>
      <c r="M33" s="77"/>
      <c r="N33" s="77"/>
      <c r="O33" s="77"/>
      <c r="P33" s="72"/>
      <c r="Q33" s="72"/>
      <c r="R33" s="72"/>
    </row>
    <row r="34" spans="1:18" ht="15">
      <c r="A34" s="79">
        <f>IF(Rechnen!$Y$3=0,"",2)</f>
      </c>
      <c r="B34" s="80" t="str">
        <f>$B$6</f>
        <v>M04</v>
      </c>
      <c r="C34" s="80">
        <f>$C$6</f>
      </c>
      <c r="D34" s="80">
        <f>$D$6</f>
      </c>
      <c r="E34" s="80">
        <f>$E$6</f>
      </c>
      <c r="F34" s="81" t="s">
        <v>15</v>
      </c>
      <c r="G34" s="80">
        <f>$G$6</f>
      </c>
      <c r="H34" s="80">
        <f>$H$6</f>
      </c>
      <c r="I34" s="78"/>
      <c r="J34" s="77"/>
      <c r="K34" s="77"/>
      <c r="L34" s="78"/>
      <c r="M34" s="77"/>
      <c r="N34" s="77"/>
      <c r="O34" s="77"/>
      <c r="P34" s="72"/>
      <c r="Q34" s="72"/>
      <c r="R34" s="72"/>
    </row>
    <row r="35" spans="1:18" ht="15">
      <c r="A35" s="79">
        <f>IF(Rechnen!$Y$3=0,"",3)</f>
      </c>
      <c r="B35" s="80" t="str">
        <f>$B$18</f>
        <v>M12</v>
      </c>
      <c r="C35" s="80">
        <f>$C$18</f>
      </c>
      <c r="D35" s="80">
        <f>$D$18</f>
      </c>
      <c r="E35" s="80">
        <f>$E$18</f>
      </c>
      <c r="F35" s="81" t="s">
        <v>15</v>
      </c>
      <c r="G35" s="80">
        <f>$G$18</f>
      </c>
      <c r="H35" s="80">
        <f>$H$18</f>
      </c>
      <c r="I35" s="78"/>
      <c r="J35" s="77"/>
      <c r="K35" s="77"/>
      <c r="L35" s="78"/>
      <c r="M35" s="77"/>
      <c r="N35" s="77"/>
      <c r="O35" s="77"/>
      <c r="P35" s="72"/>
      <c r="Q35" s="72"/>
      <c r="R35" s="72"/>
    </row>
    <row r="36" spans="1:18" ht="15">
      <c r="A36" s="79">
        <f>IF(Rechnen!$Y$3=0,"",4)</f>
      </c>
      <c r="B36" s="80" t="str">
        <f>$B$12</f>
        <v>M08</v>
      </c>
      <c r="C36" s="80">
        <f>$C$12</f>
      </c>
      <c r="D36" s="80">
        <f>$D$12</f>
      </c>
      <c r="E36" s="80">
        <f>$E$12</f>
      </c>
      <c r="F36" s="81" t="s">
        <v>15</v>
      </c>
      <c r="G36" s="80">
        <f>$G$12</f>
      </c>
      <c r="H36" s="80">
        <f>$H$12</f>
      </c>
      <c r="I36" s="78"/>
      <c r="J36" s="77"/>
      <c r="K36" s="77"/>
      <c r="L36" s="78"/>
      <c r="M36" s="77"/>
      <c r="N36" s="77"/>
      <c r="O36" s="77"/>
      <c r="P36" s="72"/>
      <c r="Q36" s="72"/>
      <c r="R36" s="72"/>
    </row>
    <row r="37" spans="1:18" ht="15">
      <c r="A37" s="84"/>
      <c r="B37" s="77"/>
      <c r="C37" s="77"/>
      <c r="D37" s="77"/>
      <c r="E37" s="77"/>
      <c r="F37" s="77"/>
      <c r="G37" s="77"/>
      <c r="H37" s="77"/>
      <c r="I37" s="78"/>
      <c r="J37" s="77"/>
      <c r="K37" s="77"/>
      <c r="L37" s="78"/>
      <c r="M37" s="77"/>
      <c r="N37" s="77"/>
      <c r="O37" s="77"/>
      <c r="P37" s="72"/>
      <c r="Q37" s="72"/>
      <c r="R37" s="72"/>
    </row>
    <row r="38" spans="1:18" ht="15">
      <c r="A38" s="84"/>
      <c r="B38" s="77"/>
      <c r="C38" s="77"/>
      <c r="D38" s="77"/>
      <c r="E38" s="77"/>
      <c r="F38" s="77"/>
      <c r="G38" s="77"/>
      <c r="H38" s="77"/>
      <c r="I38" s="78"/>
      <c r="J38" s="77"/>
      <c r="K38" s="77"/>
      <c r="L38" s="78"/>
      <c r="M38" s="77"/>
      <c r="N38" s="77"/>
      <c r="O38" s="77"/>
      <c r="P38" s="72"/>
      <c r="Q38" s="72"/>
      <c r="R38" s="72"/>
    </row>
    <row r="39" spans="1:18" ht="15">
      <c r="A39" s="84"/>
      <c r="B39" s="77"/>
      <c r="C39" s="77"/>
      <c r="D39" s="77"/>
      <c r="E39" s="77"/>
      <c r="F39" s="77"/>
      <c r="G39" s="77"/>
      <c r="H39" s="77"/>
      <c r="I39" s="78"/>
      <c r="J39" s="77"/>
      <c r="K39" s="77"/>
      <c r="L39" s="78"/>
      <c r="M39" s="77"/>
      <c r="N39" s="77"/>
      <c r="O39" s="77"/>
      <c r="P39" s="72"/>
      <c r="Q39" s="72"/>
      <c r="R39" s="72"/>
    </row>
    <row r="40" spans="1:18" ht="15">
      <c r="A40" s="84"/>
      <c r="B40" s="77"/>
      <c r="C40" s="77"/>
      <c r="D40" s="77"/>
      <c r="E40" s="77"/>
      <c r="F40" s="77"/>
      <c r="G40" s="77"/>
      <c r="H40" s="77"/>
      <c r="I40" s="78"/>
      <c r="J40" s="77"/>
      <c r="K40" s="77"/>
      <c r="L40" s="78"/>
      <c r="M40" s="77"/>
      <c r="N40" s="77"/>
      <c r="O40" s="77"/>
      <c r="P40" s="72"/>
      <c r="Q40" s="72"/>
      <c r="R40" s="72"/>
    </row>
  </sheetData>
  <sheetProtection password="E760" sheet="1" objects="1" scenarios="1"/>
  <mergeCells count="28">
    <mergeCell ref="B1:H1"/>
    <mergeCell ref="E2:G2"/>
    <mergeCell ref="C7:C8"/>
    <mergeCell ref="B7:B8"/>
    <mergeCell ref="D7:D8"/>
    <mergeCell ref="C19:C20"/>
    <mergeCell ref="D19:D20"/>
    <mergeCell ref="H19:H20"/>
    <mergeCell ref="A7:A8"/>
    <mergeCell ref="H7:H8"/>
    <mergeCell ref="E7:G8"/>
    <mergeCell ref="C13:C14"/>
    <mergeCell ref="D13:D14"/>
    <mergeCell ref="A25:A26"/>
    <mergeCell ref="E25:G25"/>
    <mergeCell ref="E13:G14"/>
    <mergeCell ref="H13:H14"/>
    <mergeCell ref="E19:G20"/>
    <mergeCell ref="C31:C32"/>
    <mergeCell ref="D31:D32"/>
    <mergeCell ref="E31:G32"/>
    <mergeCell ref="H31:H32"/>
    <mergeCell ref="A13:A14"/>
    <mergeCell ref="B13:B14"/>
    <mergeCell ref="A19:A20"/>
    <mergeCell ref="B19:B20"/>
    <mergeCell ref="A31:A32"/>
    <mergeCell ref="B31:B32"/>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Kursiv"&amp;16&amp;EVolleyball - Turnier&amp;"Arial,Standard"&amp;10&amp;E
&amp;"Arial,Fett Kursiv"&amp;14SG Saldenburg&amp;"Arial,Standard"&amp;10
&amp;12Sporthalle  &amp;R&amp;"Arial,Fett"&amp;12 14./15.06.2014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Thorsten Barth</dc:creator>
  <cp:keywords/>
  <dc:description/>
  <cp:lastModifiedBy>Wickie prv</cp:lastModifiedBy>
  <cp:lastPrinted>2014-06-06T08:04:39Z</cp:lastPrinted>
  <dcterms:created xsi:type="dcterms:W3CDTF">1999-01-27T19:57:19Z</dcterms:created>
  <dcterms:modified xsi:type="dcterms:W3CDTF">2014-11-25T15:37:15Z</dcterms:modified>
  <cp:category/>
  <cp:version/>
  <cp:contentType/>
  <cp:contentStatus/>
</cp:coreProperties>
</file>